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931" documentId="13_ncr:1_{F6CB121F-512D-4AA6-A0C1-0FB36C537598}" xr6:coauthVersionLast="47" xr6:coauthVersionMax="47" xr10:uidLastSave="{3A9E1958-F736-44F4-9093-E836A190DC9E}"/>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7" i="5" l="1"/>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alcChain>
</file>

<file path=xl/sharedStrings.xml><?xml version="1.0" encoding="utf-8"?>
<sst xmlns="http://schemas.openxmlformats.org/spreadsheetml/2006/main" count="178573" uniqueCount="39072">
  <si>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</si>
  <si>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</si>
  <si>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</si>
  <si>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</si>
  <si>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</si>
  <si>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</si>
  <si>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</si>
  <si>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</si>
  <si>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</si>
  <si>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</si>
  <si>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</si>
  <si>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</si>
  <si>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</si>
  <si>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</si>
  <si>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</si>
  <si>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</si>
  <si>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</si>
  <si>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</si>
  <si>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</si>
  <si>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</si>
  <si>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</si>
  <si>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</si>
  <si>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</si>
  <si>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</si>
  <si>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</si>
  <si>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</si>
  <si>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</si>
  <si>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</si>
  <si>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</si>
  <si>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</si>
  <si>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</si>
  <si>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</si>
  <si>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</si>
  <si>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</si>
  <si>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</si>
  <si>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</si>
  <si>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</si>
  <si>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</si>
  <si>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</si>
  <si>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</si>
  <si>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</si>
  <si>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</si>
  <si>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</si>
  <si>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</si>
  <si>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</si>
  <si>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</si>
  <si>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</si>
  <si>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</si>
  <si>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</si>
  <si>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</si>
  <si>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</si>
  <si>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</si>
  <si>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</si>
  <si>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</si>
  <si>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</si>
  <si>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</si>
  <si>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</si>
  <si>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</si>
  <si>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</si>
  <si>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</si>
  <si>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</si>
  <si>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</si>
  <si>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</si>
  <si>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</si>
  <si>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</si>
  <si>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</si>
  <si>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</si>
  <si>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</si>
  <si>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</si>
  <si>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</si>
  <si>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</si>
  <si>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</si>
  <si>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</si>
  <si>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</si>
  <si>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</si>
  <si>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</si>
  <si>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</si>
  <si>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</si>
  <si>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</si>
  <si>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</si>
  <si>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</si>
  <si>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</si>
  <si>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</si>
  <si>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</si>
  <si>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</si>
  <si>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</si>
  <si>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</si>
  <si>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</si>
  <si>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</si>
  <si>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</si>
  <si>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</si>
  <si>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</si>
  <si>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</si>
  <si>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</si>
  <si>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</si>
  <si>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</si>
  <si>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</si>
  <si>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</si>
  <si>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</si>
  <si>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</si>
  <si>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</si>
  <si>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</si>
  <si>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</si>
  <si>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</si>
  <si>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</si>
  <si>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</si>
  <si>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</si>
  <si>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</si>
  <si>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</si>
  <si>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</si>
  <si>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</si>
  <si>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</si>
  <si>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</si>
  <si>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</si>
  <si>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</si>
  <si>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</si>
  <si>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</si>
  <si>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</si>
  <si>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</si>
  <si>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</si>
  <si>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</si>
  <si>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</si>
  <si>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</si>
  <si>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</si>
  <si>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</si>
  <si>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</si>
  <si>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</si>
  <si>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</si>
  <si>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</si>
  <si>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</si>
  <si>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</si>
  <si>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</si>
  <si>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</si>
  <si>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</si>
  <si>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</si>
  <si>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</si>
  <si>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</si>
  <si>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</si>
  <si>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</si>
  <si>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</si>
  <si>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</si>
  <si>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</si>
  <si>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</si>
  <si>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</si>
  <si>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</si>
  <si>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</si>
  <si>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</si>
  <si>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</si>
  <si>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</si>
  <si>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</si>
  <si>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</si>
  <si>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</si>
  <si>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</si>
  <si>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</si>
  <si>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</si>
  <si>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</si>
  <si>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</si>
  <si>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</si>
  <si>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</si>
  <si>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</si>
  <si>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</si>
  <si>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</si>
  <si>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</si>
  <si>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</si>
  <si>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</si>
  <si>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</si>
  <si>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</si>
  <si>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</si>
  <si>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</si>
  <si>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</si>
  <si>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</si>
  <si>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</si>
  <si>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</si>
  <si>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</si>
  <si>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</si>
  <si>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</si>
  <si>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</si>
  <si>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</si>
  <si>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</si>
  <si>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</si>
  <si>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</si>
  <si>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</si>
  <si>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</si>
  <si>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</si>
  <si>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</si>
  <si>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</si>
  <si>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</si>
  <si>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</si>
  <si>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</si>
  <si>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</si>
  <si>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</si>
  <si>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</si>
  <si>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</si>
  <si>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</si>
  <si>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</si>
  <si>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</si>
  <si>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</si>
  <si>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</si>
  <si>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</si>
  <si>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</si>
  <si>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</si>
  <si>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</si>
  <si>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</si>
  <si>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</si>
  <si>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</si>
  <si>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</si>
  <si>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</si>
  <si>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</si>
  <si>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</si>
  <si>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</si>
  <si>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</si>
  <si>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</si>
  <si>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</si>
  <si>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</si>
  <si>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</si>
  <si>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</si>
  <si>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</si>
  <si>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</si>
  <si>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</si>
  <si>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</si>
  <si>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</si>
  <si>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</si>
  <si>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</si>
  <si>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</si>
  <si>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</si>
  <si>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</si>
  <si>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</si>
  <si>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</si>
  <si>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</si>
  <si>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</si>
  <si>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</si>
  <si>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</si>
  <si>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</si>
  <si>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</si>
  <si>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</si>
  <si>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</si>
  <si>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</si>
  <si>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</si>
  <si>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</si>
  <si>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</si>
  <si>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</si>
  <si>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</si>
  <si>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</si>
  <si>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</si>
  <si>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</si>
  <si>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</si>
  <si>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</si>
  <si>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</si>
  <si>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</si>
  <si>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</si>
  <si>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</si>
  <si>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</si>
  <si>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</si>
  <si>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</si>
  <si>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</si>
  <si>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</si>
  <si>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</si>
  <si>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</si>
  <si>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</si>
  <si>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</si>
  <si>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</si>
  <si>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</si>
  <si>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</si>
  <si>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</si>
  <si>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</si>
  <si>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</si>
  <si>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</si>
  <si>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</si>
  <si>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</si>
  <si>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</si>
  <si>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</si>
  <si>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</si>
  <si>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</si>
  <si>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</si>
  <si>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</si>
  <si>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</si>
  <si>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</si>
  <si>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</si>
  <si>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</si>
  <si>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</si>
  <si>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</si>
  <si>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</si>
  <si>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</si>
  <si>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</si>
  <si>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</si>
  <si>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</si>
  <si>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</si>
  <si>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</si>
  <si>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</si>
  <si>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</si>
  <si>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</si>
  <si>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</si>
  <si>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</si>
  <si>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</si>
  <si>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</si>
  <si>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</si>
  <si>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</si>
  <si>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</si>
  <si>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</si>
  <si>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</si>
  <si>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</si>
  <si>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</si>
  <si>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</si>
  <si>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</si>
  <si>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</si>
  <si>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</si>
  <si>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</si>
  <si>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</si>
  <si>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</si>
  <si>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</si>
  <si>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</si>
  <si>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</si>
  <si>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</si>
  <si>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</si>
  <si>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</si>
  <si>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</si>
  <si>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</si>
  <si>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</si>
  <si>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</si>
  <si>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</si>
  <si>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</si>
  <si>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</si>
  <si>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</si>
  <si>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</si>
  <si>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</si>
  <si>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</si>
  <si>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</si>
  <si>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</si>
  <si>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</si>
  <si>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</si>
  <si>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</si>
  <si>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</si>
  <si>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</si>
  <si>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</si>
  <si>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</si>
  <si>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</si>
  <si>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</si>
  <si>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</si>
  <si>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</si>
  <si>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</si>
  <si>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</si>
  <si>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</si>
  <si>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</si>
  <si>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</si>
  <si>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</si>
  <si>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</si>
  <si>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</si>
  <si>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</si>
  <si>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</si>
  <si>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</si>
  <si>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</si>
  <si>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</si>
  <si>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</si>
  <si>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</si>
  <si>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</si>
  <si>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</si>
  <si>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</si>
  <si>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</si>
  <si>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</si>
  <si>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</si>
  <si>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</si>
  <si>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</si>
  <si>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</si>
  <si>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</si>
  <si>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</si>
  <si>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</si>
  <si>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</si>
  <si>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</si>
  <si>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</si>
  <si>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</si>
  <si>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</si>
  <si>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</si>
  <si>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</si>
  <si>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</si>
  <si>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</si>
  <si>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</si>
  <si>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</si>
  <si>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</si>
  <si>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</si>
  <si>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</si>
  <si>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</si>
  <si>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</si>
  <si>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</si>
  <si>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</si>
  <si>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</si>
  <si>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</si>
  <si>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</si>
  <si>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</si>
  <si>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</si>
  <si>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</si>
  <si>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</si>
  <si>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</si>
  <si>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</si>
  <si>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</si>
  <si>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</si>
  <si>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</si>
  <si>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</si>
  <si>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</si>
  <si>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</si>
  <si>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</si>
  <si>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</si>
  <si>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</si>
  <si>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</si>
  <si>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</si>
  <si>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</si>
  <si>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</si>
  <si>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</si>
  <si>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</si>
  <si>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</si>
  <si>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</si>
  <si>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</si>
  <si>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</si>
  <si>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</si>
  <si>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</si>
  <si>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</si>
  <si>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</si>
  <si>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</si>
  <si>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</si>
  <si>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</si>
  <si>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</si>
  <si>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</si>
  <si>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</si>
  <si>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</si>
  <si>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</si>
  <si>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</si>
  <si>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</si>
  <si>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</si>
  <si>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</si>
  <si>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</si>
  <si>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</si>
  <si>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</si>
  <si>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</si>
  <si>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</si>
  <si>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</si>
  <si>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</si>
  <si>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</si>
  <si>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</si>
  <si>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</si>
  <si>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</si>
  <si>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</si>
  <si>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</si>
  <si>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</si>
  <si>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</si>
  <si>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</si>
  <si>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</si>
  <si>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</si>
  <si>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</si>
  <si>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</si>
  <si>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</si>
  <si>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</si>
  <si>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</si>
  <si>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</si>
  <si>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</si>
  <si>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</si>
  <si>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</si>
  <si>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</si>
  <si>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</si>
  <si>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</si>
  <si>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</si>
  <si>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</si>
  <si>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</si>
  <si>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</si>
  <si>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</si>
  <si>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</si>
  <si>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</si>
  <si>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</si>
  <si>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</si>
  <si>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</si>
  <si>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</si>
  <si>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</si>
  <si>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</si>
  <si>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</si>
  <si>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</si>
  <si>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</si>
  <si>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</si>
  <si>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</si>
  <si>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</si>
  <si>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</si>
  <si>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</si>
  <si>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</si>
  <si>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</si>
  <si>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</si>
  <si>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</si>
  <si>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</si>
  <si>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</si>
  <si>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</si>
  <si>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</si>
  <si>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</si>
  <si>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</si>
  <si>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</si>
  <si>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</si>
  <si>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</si>
  <si>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</si>
  <si>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</si>
  <si>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</si>
  <si>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</si>
  <si>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</si>
  <si>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</si>
  <si>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</si>
  <si>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</si>
  <si>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</si>
  <si>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</si>
  <si>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</si>
  <si>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</si>
  <si>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</si>
  <si>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</si>
  <si>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</si>
  <si>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</si>
  <si>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</si>
  <si>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</si>
  <si>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</si>
  <si>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</si>
  <si>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</si>
  <si>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</si>
  <si>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</si>
  <si>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</si>
  <si>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</si>
  <si>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</si>
  <si>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</si>
  <si>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</si>
  <si>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</si>
  <si>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</si>
  <si>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</si>
  <si>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</si>
  <si>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</si>
  <si>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</si>
  <si>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</si>
  <si>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</si>
  <si>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</si>
  <si>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</si>
  <si>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</si>
  <si>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</si>
  <si>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</si>
  <si>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</si>
  <si>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</si>
  <si>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</si>
  <si>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</si>
  <si>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</si>
  <si>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</si>
  <si>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</si>
  <si>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</si>
  <si>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</si>
  <si>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</si>
  <si>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</si>
  <si>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</si>
  <si>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</si>
  <si>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</si>
  <si>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</si>
  <si>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</si>
  <si>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</si>
  <si>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</si>
  <si>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</si>
  <si>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</si>
  <si>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</si>
  <si>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</si>
  <si>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</si>
  <si>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</si>
  <si>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</si>
  <si>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</si>
  <si>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</si>
  <si>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</si>
  <si>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</si>
  <si>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</si>
  <si>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</si>
  <si>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</si>
  <si>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</si>
  <si>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</si>
  <si>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</si>
  <si>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</si>
  <si>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</si>
  <si>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</si>
  <si>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</si>
  <si>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</si>
  <si>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</si>
  <si>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</si>
  <si>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</si>
  <si>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</si>
  <si>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</si>
  <si>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</si>
  <si>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</si>
  <si>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</si>
  <si>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</si>
  <si>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</si>
  <si>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</si>
  <si>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</si>
  <si>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</si>
  <si>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</si>
  <si>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</si>
  <si>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</si>
  <si>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</si>
  <si>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</si>
  <si>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</si>
  <si>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</si>
  <si>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</si>
  <si>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</si>
  <si>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</si>
  <si>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</si>
  <si>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</si>
  <si>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</si>
  <si>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</si>
  <si>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</si>
  <si>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</si>
  <si>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</si>
  <si>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</si>
  <si>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</si>
  <si>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</si>
  <si>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</si>
  <si>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</si>
  <si>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</si>
  <si>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</si>
  <si>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</si>
  <si>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</si>
  <si>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</si>
  <si>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</si>
  <si>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</si>
  <si>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</si>
  <si>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</si>
  <si>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</si>
  <si>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</si>
  <si>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</si>
  <si>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</si>
  <si>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</si>
  <si>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</si>
  <si>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</si>
  <si>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</si>
  <si>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</si>
  <si>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</si>
  <si>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</si>
  <si>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</si>
  <si>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</si>
  <si>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</si>
  <si>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</si>
  <si>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</si>
  <si>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</si>
  <si>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</si>
  <si>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</si>
  <si>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</si>
  <si>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</si>
  <si>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</si>
  <si>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</si>
  <si>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</si>
  <si>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</si>
  <si>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</si>
  <si>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</si>
  <si>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</si>
  <si>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</si>
  <si>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</si>
  <si>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</si>
  <si>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</si>
  <si>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</si>
  <si>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</si>
  <si>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</si>
  <si>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</si>
  <si>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</si>
  <si>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</si>
  <si>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</si>
  <si>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</si>
  <si>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</si>
  <si>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</si>
  <si>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</si>
  <si>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</si>
  <si>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</si>
  <si>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</si>
  <si>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</si>
  <si>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</si>
  <si>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</si>
  <si>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</si>
  <si>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</si>
  <si>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</si>
  <si>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</si>
  <si>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</si>
  <si>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</si>
  <si>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</si>
  <si>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</si>
  <si>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</si>
  <si>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</si>
  <si>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</si>
  <si>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</si>
  <si>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</si>
  <si>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</si>
  <si>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</si>
  <si>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</si>
  <si>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</si>
  <si>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</si>
  <si>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</si>
  <si>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</si>
  <si>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</si>
  <si>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</si>
  <si>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</si>
  <si>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</si>
  <si>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</si>
  <si>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</si>
  <si>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</si>
  <si>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</si>
  <si>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</si>
  <si>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</si>
  <si>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</si>
  <si>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</si>
  <si>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</si>
  <si>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</si>
  <si>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</si>
  <si>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</si>
  <si>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</si>
  <si>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</si>
  <si>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</si>
  <si>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</si>
  <si>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</si>
  <si>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</si>
  <si>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</si>
  <si>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</si>
  <si>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</si>
  <si>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</si>
  <si>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</si>
  <si>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</si>
  <si>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</si>
  <si>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</si>
  <si>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</si>
  <si>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</si>
  <si>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</si>
  <si>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</si>
  <si>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</si>
  <si>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</si>
  <si>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</si>
  <si>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</si>
  <si>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</si>
  <si>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</si>
  <si>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</si>
  <si>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</si>
  <si>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</si>
  <si>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</si>
  <si>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</si>
  <si>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</si>
  <si>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</si>
  <si>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</si>
  <si>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</si>
  <si>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</si>
  <si>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</si>
  <si>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</si>
  <si>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</si>
  <si>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</si>
  <si>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</si>
  <si>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</si>
  <si>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</si>
  <si>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</si>
  <si>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</si>
  <si>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</si>
  <si>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</si>
  <si>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</si>
  <si>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</si>
  <si>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</si>
  <si>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</si>
  <si>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</si>
  <si>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</si>
  <si>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</si>
  <si>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</si>
  <si>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</si>
  <si>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</si>
  <si>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</si>
  <si>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</si>
  <si>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</si>
  <si>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</si>
  <si>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</si>
  <si>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</si>
  <si>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</si>
  <si>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</si>
  <si>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</si>
  <si>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</si>
  <si>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</si>
  <si>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</si>
  <si>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</si>
  <si>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</si>
  <si>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</si>
  <si>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</si>
  <si>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</si>
  <si>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</si>
  <si>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</si>
  <si>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</si>
  <si>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</si>
  <si>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</si>
  <si>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</si>
  <si>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</si>
  <si>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</si>
  <si>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</si>
  <si>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</si>
  <si>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</si>
  <si>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</si>
  <si>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</si>
  <si>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</si>
  <si>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</si>
  <si>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</si>
  <si>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</si>
  <si>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</si>
  <si>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</si>
  <si>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</si>
  <si>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</si>
  <si>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</si>
  <si>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</si>
  <si>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</si>
  <si>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</si>
  <si>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</si>
  <si>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</si>
  <si>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</si>
  <si>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</si>
  <si>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</si>
  <si>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</si>
  <si>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</si>
  <si>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</si>
  <si>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</si>
  <si>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</si>
  <si>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</si>
  <si>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</si>
  <si>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</si>
  <si>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</si>
  <si>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</si>
  <si>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</si>
  <si>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</si>
  <si>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</si>
  <si>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</si>
  <si>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</si>
  <si>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</si>
  <si>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</si>
  <si>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</si>
  <si>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</si>
  <si>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</si>
  <si>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</si>
  <si>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</si>
  <si>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</si>
  <si>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</si>
  <si>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</si>
  <si>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</si>
  <si>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</si>
  <si>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</si>
  <si>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</si>
  <si>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</si>
  <si>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</si>
  <si>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</si>
  <si>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</si>
  <si>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</si>
  <si>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</si>
  <si>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</si>
  <si>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</si>
  <si>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</si>
  <si>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</si>
  <si>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</si>
  <si>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</si>
  <si>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</si>
  <si>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</si>
  <si>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</si>
  <si>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</si>
  <si>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</si>
  <si>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</si>
  <si>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</si>
  <si>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</si>
  <si>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</si>
  <si>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</si>
  <si>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</si>
  <si>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</si>
  <si>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</si>
  <si>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</si>
  <si>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</si>
  <si>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</si>
  <si>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</si>
  <si>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</si>
  <si>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</si>
  <si>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</si>
  <si>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</si>
  <si>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</si>
  <si>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</si>
  <si>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</si>
  <si>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</si>
  <si>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</si>
  <si>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</si>
  <si>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</si>
  <si>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</si>
  <si>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</si>
  <si>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</si>
  <si>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</si>
  <si>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</si>
  <si>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</si>
  <si>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</si>
  <si>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</si>
  <si>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</si>
  <si>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</si>
  <si>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</si>
  <si>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</si>
  <si>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</si>
  <si>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</si>
  <si>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</si>
  <si>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</si>
  <si>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</si>
  <si>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</si>
  <si>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</si>
  <si>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</si>
  <si>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</si>
  <si>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</si>
  <si>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</si>
  <si>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</si>
  <si>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</si>
  <si>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</si>
  <si>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</si>
  <si>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</si>
  <si>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</si>
  <si>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</si>
  <si>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</si>
  <si>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</si>
  <si>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</si>
  <si>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</si>
  <si>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</si>
  <si>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</si>
  <si>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</si>
  <si>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</si>
  <si>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</si>
  <si>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</si>
  <si>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</si>
  <si>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</si>
  <si>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</si>
  <si>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</si>
  <si>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</si>
  <si>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</si>
  <si>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</si>
  <si>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</si>
  <si>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</si>
  <si>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</si>
  <si>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</si>
  <si>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</si>
  <si>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</si>
  <si>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</si>
  <si>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</si>
  <si>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</si>
  <si>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</si>
  <si>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</si>
  <si>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</si>
  <si>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</si>
  <si>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</si>
  <si>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</si>
  <si>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</si>
  <si>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</si>
  <si>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</si>
  <si>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</si>
  <si>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</si>
  <si>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</si>
  <si>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</si>
  <si>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</si>
  <si>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</si>
  <si>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</si>
  <si>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</si>
  <si>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</si>
  <si>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</si>
  <si>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</si>
  <si>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</si>
  <si>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</si>
  <si>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</si>
  <si>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</si>
  <si>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</si>
  <si>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</si>
  <si>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</si>
  <si>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</si>
  <si>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</si>
  <si>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</si>
  <si>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</si>
  <si>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</si>
  <si>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</si>
  <si>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</si>
  <si>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</si>
  <si>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</si>
  <si>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</si>
  <si>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</si>
  <si>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</si>
  <si>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</si>
  <si>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</si>
  <si>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</si>
  <si>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</si>
  <si>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</si>
  <si>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</si>
  <si>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</si>
  <si>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</si>
  <si>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</si>
  <si>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</si>
  <si>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</si>
  <si>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</si>
  <si>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</si>
  <si>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</si>
  <si>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</si>
  <si>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</si>
  <si>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</si>
  <si>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</si>
  <si>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</si>
  <si>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</si>
  <si>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</si>
  <si>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</si>
  <si>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</si>
  <si>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</si>
  <si>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</si>
  <si>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</si>
  <si>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</si>
  <si>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</si>
  <si>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</si>
  <si>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</si>
  <si>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</si>
  <si>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</si>
  <si>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</si>
  <si>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</si>
  <si>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</si>
  <si>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</si>
  <si>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</si>
  <si>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</si>
  <si>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</si>
  <si>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</si>
  <si>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</si>
  <si>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</si>
  <si>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</si>
  <si>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</si>
  <si>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</si>
  <si>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</si>
  <si>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</si>
  <si>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</si>
  <si>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</si>
  <si>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</si>
  <si>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</si>
  <si>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</si>
  <si>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</si>
  <si>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</si>
  <si>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</si>
  <si>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</si>
  <si>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</si>
  <si>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</si>
  <si>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</si>
  <si>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</si>
  <si>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</si>
  <si>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</si>
  <si>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</si>
  <si>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</si>
  <si>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</si>
  <si>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</si>
  <si>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</si>
  <si>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</si>
  <si>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</si>
  <si>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</si>
  <si>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</si>
  <si>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</si>
  <si>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</si>
  <si>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</si>
  <si>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</si>
  <si>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</si>
  <si>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</si>
  <si>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</si>
  <si>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</si>
  <si>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</si>
  <si>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</si>
  <si>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</si>
  <si>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</si>
  <si>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</si>
  <si>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</si>
  <si>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</si>
  <si>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</si>
  <si>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</si>
  <si>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</si>
  <si>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</si>
  <si>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</si>
  <si>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</si>
  <si>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</si>
  <si>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</si>
  <si>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</si>
  <si>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</si>
  <si>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</si>
  <si>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</si>
  <si>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</si>
  <si>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</si>
  <si>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</si>
  <si>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</si>
  <si>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</si>
  <si>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</si>
  <si>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</si>
  <si>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</si>
  <si>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</si>
  <si>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</si>
  <si>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</si>
  <si>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</si>
  <si>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</si>
  <si>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</si>
  <si>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</si>
  <si>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</si>
  <si>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</si>
  <si>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</si>
  <si>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</si>
  <si>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</si>
  <si>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</si>
  <si>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</si>
  <si>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</si>
  <si>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</si>
  <si>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</si>
  <si>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</si>
  <si>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</si>
  <si>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</si>
  <si>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</si>
  <si>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</si>
  <si>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</si>
  <si>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</si>
  <si>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</si>
  <si>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</si>
  <si>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</si>
  <si>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</si>
  <si>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</si>
  <si>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</si>
  <si>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</si>
  <si>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</si>
  <si>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</si>
  <si>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</si>
  <si>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</si>
  <si>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</si>
  <si>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</si>
  <si>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</si>
  <si>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</si>
  <si>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</si>
  <si>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</si>
  <si>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</si>
  <si>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</si>
  <si>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</si>
  <si>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</si>
  <si>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</si>
  <si>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</si>
  <si>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</si>
  <si>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</si>
  <si>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</si>
  <si>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</si>
  <si>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</si>
  <si>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</si>
  <si>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</si>
  <si>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</si>
  <si>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</si>
  <si>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</si>
  <si>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</si>
  <si>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</si>
  <si>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</si>
  <si>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</si>
  <si>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</si>
  <si>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</si>
  <si>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</si>
  <si>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</si>
  <si>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</si>
  <si>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</si>
  <si>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</si>
  <si>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</si>
  <si>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</si>
  <si>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</si>
  <si>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</si>
  <si>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</si>
  <si>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</si>
  <si>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</si>
  <si>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</si>
  <si>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</si>
  <si>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</si>
  <si>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</si>
  <si>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</si>
  <si>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</si>
  <si>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</si>
  <si>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</si>
  <si>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</si>
  <si>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</si>
  <si>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</si>
  <si>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</si>
  <si>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</si>
  <si>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</si>
  <si>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</si>
  <si>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</si>
  <si>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</si>
  <si>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</si>
  <si>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</si>
  <si>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</si>
  <si>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</si>
  <si>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</si>
  <si>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</si>
  <si>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</si>
  <si>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</si>
  <si>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</si>
  <si>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</si>
  <si>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</si>
  <si>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</si>
  <si>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</si>
  <si>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</si>
  <si>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</si>
  <si>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</si>
  <si>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</si>
  <si>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</si>
  <si>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</si>
  <si>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</si>
  <si>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</si>
  <si>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</si>
  <si>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</si>
  <si>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</si>
  <si>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</si>
  <si>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</si>
  <si>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</si>
  <si>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</si>
  <si>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</si>
  <si>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</si>
  <si>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</si>
  <si>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</si>
  <si>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</si>
  <si>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</si>
  <si>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</si>
  <si>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</si>
  <si>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</si>
  <si>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</si>
  <si>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</si>
  <si>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</si>
  <si>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</si>
  <si>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</si>
  <si>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</si>
  <si>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</si>
  <si>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</si>
  <si>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</si>
  <si>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</si>
  <si>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</si>
  <si>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</si>
  <si>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</si>
  <si>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</si>
  <si>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</si>
  <si>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</si>
  <si>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</si>
  <si>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</si>
  <si>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</si>
  <si>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</si>
  <si>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</si>
  <si>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</si>
  <si>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</si>
  <si>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</si>
  <si>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</si>
  <si>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</si>
  <si>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</si>
  <si>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</si>
  <si>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</si>
  <si>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</si>
  <si>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</si>
  <si>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</si>
  <si>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</si>
  <si>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</si>
  <si>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</si>
  <si>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</si>
  <si>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</si>
  <si>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</si>
  <si>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</si>
  <si>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</si>
  <si>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</si>
  <si>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</si>
  <si>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</si>
  <si>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</si>
  <si>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</si>
  <si>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</si>
  <si>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</si>
  <si>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</si>
  <si>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</si>
  <si>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</si>
  <si>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</si>
  <si>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</si>
  <si>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</si>
  <si>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</si>
  <si>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</si>
  <si>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</si>
  <si>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</si>
  <si>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</si>
  <si>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</si>
  <si>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</si>
  <si>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</si>
  <si>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</si>
  <si>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</si>
  <si>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</si>
  <si>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</si>
  <si>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</si>
  <si>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</si>
  <si>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</si>
  <si>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</si>
  <si>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</si>
  <si>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</si>
  <si>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</si>
  <si>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</si>
  <si>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</si>
  <si>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</si>
  <si>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</si>
  <si>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</si>
  <si>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</si>
  <si>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</si>
  <si>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</si>
  <si>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</si>
  <si>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</si>
  <si>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</si>
  <si>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</si>
  <si>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</si>
  <si>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</si>
  <si>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</si>
  <si>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</si>
  <si>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</si>
  <si>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</si>
  <si>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</si>
  <si>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</si>
  <si>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</si>
  <si>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</si>
  <si>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</si>
  <si>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</si>
  <si>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</si>
  <si>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</si>
  <si>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</si>
  <si>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</si>
  <si>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</si>
  <si>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</si>
  <si>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</si>
  <si>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</si>
  <si>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</si>
  <si>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</si>
  <si>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</si>
  <si>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</si>
  <si>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</si>
  <si>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</si>
  <si>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</si>
  <si>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</si>
  <si>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</si>
  <si>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</si>
  <si>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</si>
  <si>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</si>
  <si>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</si>
  <si>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</si>
  <si>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</si>
  <si>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</si>
  <si>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</si>
  <si>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</si>
  <si>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</si>
  <si>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</si>
  <si>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</si>
  <si>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</si>
  <si>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</si>
  <si>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</si>
  <si>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</si>
  <si>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</si>
  <si>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</si>
  <si>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</si>
  <si>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</si>
  <si>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</si>
  <si>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</si>
  <si>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</si>
  <si>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</si>
  <si>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</si>
  <si>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</si>
  <si>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</si>
  <si>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</si>
  <si>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</si>
  <si>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</si>
  <si>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</si>
  <si>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</si>
  <si>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</si>
  <si>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</si>
  <si>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</si>
  <si>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</si>
  <si>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</si>
  <si>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</si>
  <si>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</si>
  <si>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</si>
  <si>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</si>
  <si>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</si>
  <si>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</si>
  <si>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</si>
  <si>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</si>
  <si>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</si>
  <si>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</si>
  <si>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</si>
  <si>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</si>
  <si>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</si>
  <si>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</si>
  <si>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</si>
  <si>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</si>
  <si>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</si>
  <si>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</si>
  <si>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</si>
  <si>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</si>
  <si>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</si>
  <si>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</si>
  <si>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</si>
  <si>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</si>
  <si>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</si>
  <si>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</si>
  <si>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</si>
  <si>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</si>
  <si>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</si>
  <si>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</si>
  <si>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</si>
  <si>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</si>
  <si>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</si>
  <si>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</si>
  <si>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</si>
  <si>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</si>
  <si>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</si>
  <si>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</si>
  <si>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</si>
  <si>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</si>
  <si>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</si>
  <si>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</si>
  <si>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</si>
  <si>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</si>
  <si>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</si>
  <si>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</si>
  <si>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</si>
  <si>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</si>
  <si>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</si>
  <si>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</si>
  <si>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</si>
  <si>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</si>
  <si>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</si>
  <si>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</si>
  <si>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</si>
  <si>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</si>
  <si>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</si>
  <si>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</si>
  <si>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</si>
  <si>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</si>
  <si>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</si>
  <si>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</si>
  <si>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</si>
  <si>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</si>
  <si>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</si>
  <si>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</si>
  <si>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</si>
  <si>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</si>
  <si>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</si>
  <si>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</si>
  <si>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</si>
  <si>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</si>
  <si>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</si>
  <si>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</si>
  <si>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</si>
  <si>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</si>
  <si>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</si>
  <si>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</si>
  <si>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</si>
  <si>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</si>
  <si>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</si>
  <si>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</si>
  <si>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</si>
  <si>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</si>
  <si>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</si>
  <si>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</si>
  <si>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</si>
  <si>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</si>
  <si>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</si>
  <si>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</si>
  <si>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</si>
  <si>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</si>
  <si>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</si>
  <si>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</si>
  <si>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</si>
  <si>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</si>
  <si>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</si>
  <si>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</si>
  <si>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</si>
  <si>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</si>
  <si>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</si>
  <si>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</si>
  <si>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</si>
  <si>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</si>
  <si>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</si>
  <si>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</si>
  <si>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</si>
  <si>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</si>
  <si>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</si>
  <si>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</si>
  <si>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</si>
  <si>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</si>
  <si>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</si>
  <si>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</si>
  <si>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</si>
  <si>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</si>
  <si>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</si>
  <si>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</si>
  <si>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</si>
  <si>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</si>
  <si>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</si>
  <si>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</si>
  <si>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</si>
  <si>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</si>
  <si>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</si>
  <si>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</si>
  <si>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</si>
  <si>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</si>
  <si>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</si>
  <si>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</si>
  <si>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</si>
  <si>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</si>
  <si>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</si>
  <si>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</si>
  <si>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</si>
  <si>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</si>
  <si>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</si>
  <si>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</si>
  <si>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</si>
  <si>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</si>
  <si>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</si>
  <si>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</si>
  <si>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</si>
  <si>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</si>
  <si>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</si>
  <si>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</si>
  <si>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</si>
  <si>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</si>
  <si>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</si>
  <si>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</si>
  <si>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</si>
  <si>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</si>
  <si>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</si>
  <si>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</si>
  <si>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</si>
  <si>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</si>
  <si>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</si>
  <si>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</si>
  <si>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</si>
  <si>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</si>
  <si>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</si>
  <si>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</si>
  <si>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</si>
  <si>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</si>
  <si>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</si>
  <si>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</si>
  <si>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</si>
  <si>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</si>
  <si>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</si>
  <si>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</si>
  <si>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</si>
  <si>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</si>
  <si>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</si>
  <si>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</si>
  <si>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</si>
  <si>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</si>
  <si>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</si>
  <si>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</si>
  <si>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</si>
  <si>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</si>
  <si>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</si>
  <si>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</si>
  <si>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</si>
  <si>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</si>
  <si>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</si>
  <si>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</si>
  <si>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</si>
  <si>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</si>
  <si>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</si>
  <si>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</si>
  <si>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</si>
  <si>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</si>
  <si>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</si>
  <si>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</si>
  <si>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</si>
  <si>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</si>
  <si>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</si>
  <si>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</si>
  <si>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</si>
  <si>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</si>
  <si>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</si>
  <si>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</si>
  <si>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</si>
  <si>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</si>
  <si>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</si>
  <si>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</si>
  <si>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</si>
  <si>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</si>
  <si>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</si>
  <si>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</si>
  <si>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</si>
  <si>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</si>
  <si>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</si>
  <si>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</si>
  <si>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</si>
  <si>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</si>
  <si>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</si>
  <si>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</si>
  <si>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</si>
  <si>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</si>
  <si>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</si>
  <si>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</si>
  <si>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</si>
  <si>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</si>
  <si>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</si>
  <si>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</si>
  <si>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</si>
  <si>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</si>
  <si>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</si>
  <si>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</si>
  <si>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</si>
  <si>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</si>
  <si>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</si>
  <si>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</si>
  <si>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</si>
  <si>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</si>
  <si>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</si>
  <si>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</si>
  <si>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</si>
  <si>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</si>
  <si>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</si>
  <si>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</si>
  <si>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</si>
  <si>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</si>
  <si>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</si>
  <si>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</si>
  <si>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</si>
  <si>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</si>
  <si>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</si>
  <si>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</si>
  <si>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</si>
  <si>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</si>
  <si>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</si>
  <si>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</si>
  <si>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</si>
  <si>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</si>
  <si>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</si>
  <si>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</si>
  <si>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</si>
  <si>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</si>
  <si>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</si>
  <si>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</si>
  <si>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</si>
  <si>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</si>
  <si>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</si>
  <si>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</si>
  <si>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</si>
  <si>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</si>
  <si>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</si>
  <si>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</si>
  <si>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</si>
  <si>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</si>
  <si>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</si>
  <si>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</si>
  <si>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</si>
  <si>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</si>
  <si>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</si>
  <si>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</si>
  <si>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</si>
  <si>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</si>
  <si>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</si>
  <si>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</si>
  <si>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</si>
  <si>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</si>
  <si>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</si>
  <si>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</si>
  <si>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</si>
  <si>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</si>
  <si>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</si>
  <si>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</si>
  <si>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</si>
  <si>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</si>
  <si>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</si>
  <si>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</si>
  <si>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</si>
  <si>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</si>
  <si>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</si>
  <si>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</si>
  <si>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</si>
  <si>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</si>
  <si>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</si>
  <si>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</si>
  <si>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</si>
  <si>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</si>
  <si>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</si>
  <si>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</si>
  <si>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</si>
  <si>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</si>
  <si>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</si>
  <si>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</si>
  <si>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</si>
  <si>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</si>
  <si>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</si>
  <si>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</si>
  <si>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</si>
  <si>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</si>
  <si>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</si>
  <si>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</si>
  <si>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</si>
  <si>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</si>
  <si>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</si>
  <si>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</si>
  <si>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</si>
  <si>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</si>
  <si>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</si>
  <si>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</si>
  <si>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</si>
  <si>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</si>
  <si>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</si>
  <si>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</si>
  <si>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</si>
  <si>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</si>
  <si>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</si>
  <si>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</si>
  <si>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</si>
  <si>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</si>
  <si>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</si>
  <si>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</si>
  <si>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</si>
  <si>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</si>
  <si>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</si>
  <si>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</si>
  <si>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</si>
  <si>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</si>
  <si>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</si>
  <si>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</si>
  <si>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</si>
  <si>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</si>
  <si>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</si>
  <si>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</si>
  <si>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</si>
  <si>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</si>
  <si>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</si>
  <si>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</si>
  <si>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</si>
  <si>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</si>
  <si>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</si>
  <si>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</si>
  <si>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</si>
  <si>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</si>
  <si>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</si>
  <si>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</si>
  <si>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</si>
  <si>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</si>
  <si>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</si>
  <si>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</si>
  <si>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</si>
  <si>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</si>
  <si>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</si>
  <si>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</si>
  <si>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</si>
  <si>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</si>
  <si>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</si>
  <si>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</si>
  <si>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</si>
  <si>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</si>
  <si>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</si>
  <si>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</si>
  <si>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</si>
  <si>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</si>
  <si>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</si>
  <si>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</si>
  <si>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</si>
  <si>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</si>
  <si>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</si>
  <si>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</si>
  <si>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</si>
  <si>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</si>
  <si>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</si>
  <si>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</si>
  <si>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</si>
  <si>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</si>
  <si>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</si>
  <si>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</si>
  <si>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</si>
  <si>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</si>
  <si>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</si>
  <si>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</si>
  <si>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</si>
  <si>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</si>
  <si>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</si>
  <si>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</si>
  <si>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</si>
  <si>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</si>
  <si>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</si>
  <si>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</si>
  <si>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</si>
  <si>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</si>
  <si>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</si>
  <si>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</si>
  <si>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</si>
  <si>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</si>
  <si>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</si>
  <si>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</si>
  <si>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</si>
  <si>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</si>
  <si>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</si>
  <si>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</si>
  <si>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</si>
  <si>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</si>
  <si>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</si>
  <si>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</si>
  <si>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</si>
  <si>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</si>
  <si>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</si>
  <si>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</si>
  <si>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</si>
  <si>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</si>
  <si>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</si>
  <si>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</si>
  <si>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</si>
  <si>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</si>
  <si>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</si>
  <si>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</si>
  <si>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</si>
  <si>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</si>
  <si>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</si>
  <si>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</si>
  <si>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</si>
  <si>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</si>
  <si>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</si>
  <si>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</si>
  <si>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</si>
  <si>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</si>
  <si>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</si>
  <si>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</si>
  <si>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</si>
  <si>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</si>
  <si>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</si>
  <si>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</si>
  <si>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</si>
  <si>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</si>
  <si>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</si>
  <si>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</si>
  <si>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</si>
  <si>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</si>
  <si>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</si>
  <si>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</si>
  <si>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</si>
  <si>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</si>
  <si>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</si>
  <si>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</si>
  <si>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</si>
  <si>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</si>
  <si>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</si>
  <si>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</si>
  <si>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</si>
  <si>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</si>
  <si>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</si>
  <si>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</si>
  <si>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</si>
  <si>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</si>
  <si>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</si>
  <si>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</si>
  <si>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</si>
  <si>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</si>
  <si>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</si>
  <si>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</si>
  <si>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</si>
  <si>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</si>
  <si>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</si>
  <si>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</si>
  <si>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</si>
  <si>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</si>
  <si>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</si>
  <si>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</si>
  <si>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</si>
  <si>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</si>
  <si>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</si>
  <si>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</si>
  <si>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</si>
  <si>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</si>
  <si>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</si>
  <si>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</si>
  <si>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</si>
  <si>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</si>
  <si>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</si>
  <si>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</si>
  <si>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</si>
  <si>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</si>
  <si>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</si>
  <si>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</si>
  <si>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</si>
  <si>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</si>
  <si>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</si>
  <si>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</si>
  <si>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</si>
  <si>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</si>
  <si>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</si>
  <si>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</si>
  <si>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</si>
  <si>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</si>
  <si>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</si>
  <si>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</si>
  <si>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</si>
  <si>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</si>
  <si>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</si>
  <si>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</si>
  <si>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</si>
  <si>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</si>
  <si>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</si>
  <si>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</si>
  <si>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</si>
  <si>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</si>
  <si>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</si>
  <si>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</si>
  <si>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</si>
  <si>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</si>
  <si>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</si>
  <si>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</si>
  <si>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</si>
  <si>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</si>
  <si>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</si>
  <si>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</si>
  <si>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</si>
  <si>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</si>
  <si>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</si>
  <si>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</si>
  <si>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</si>
  <si>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</si>
  <si>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</si>
  <si>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</si>
  <si>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</si>
  <si>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</si>
  <si>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</si>
  <si>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</si>
  <si>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</si>
  <si>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</si>
  <si>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</si>
  <si>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</si>
  <si>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</si>
  <si>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</si>
  <si>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</si>
  <si>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</si>
  <si>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</si>
  <si>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</si>
  <si>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</si>
  <si>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</si>
  <si>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</si>
  <si>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</si>
  <si>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</si>
  <si>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</si>
  <si>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</si>
  <si>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</si>
  <si>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</si>
  <si>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</si>
  <si>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</si>
  <si>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</si>
  <si>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</si>
  <si>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</si>
  <si>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</si>
  <si>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</si>
  <si>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</si>
  <si>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</si>
  <si>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</si>
  <si>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</si>
  <si>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</si>
  <si>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</si>
  <si>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</si>
  <si>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</si>
  <si>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</si>
  <si>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</si>
  <si>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</si>
  <si>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</si>
  <si>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</si>
  <si>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</si>
  <si>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</si>
  <si>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</si>
  <si>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</si>
  <si>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</si>
  <si>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</si>
  <si>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</si>
  <si>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</si>
  <si>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</si>
  <si>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</si>
  <si>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</si>
  <si>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</si>
  <si>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</si>
  <si>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</si>
  <si>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</si>
  <si>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</si>
  <si>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</si>
  <si>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</si>
  <si>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</si>
  <si>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</si>
  <si>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</si>
  <si>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</si>
  <si>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</si>
  <si>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</si>
  <si>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</si>
  <si>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</si>
  <si>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</si>
  <si>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</si>
  <si>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</si>
  <si>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</si>
  <si>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</si>
  <si>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</si>
  <si>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</si>
  <si>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</si>
  <si>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</si>
  <si>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</si>
  <si>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</si>
  <si>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</si>
  <si>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</si>
  <si>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</si>
  <si>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</si>
  <si>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</si>
  <si>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</si>
  <si>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</si>
  <si>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</si>
  <si>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</si>
  <si>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</si>
  <si>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</si>
  <si>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</si>
  <si>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</si>
  <si>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</si>
  <si>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</si>
  <si>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</si>
  <si>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</si>
  <si>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</si>
  <si>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</si>
  <si>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</si>
  <si>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</si>
  <si>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</si>
  <si>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</si>
  <si>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</si>
  <si>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</si>
  <si>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</si>
  <si>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</si>
  <si>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</si>
  <si>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</si>
  <si>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</si>
  <si>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</si>
  <si>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</si>
  <si>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</si>
  <si>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</si>
  <si>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</si>
  <si>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</si>
  <si>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</si>
  <si>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</si>
  <si>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</si>
  <si>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</si>
  <si>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</si>
  <si>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</si>
  <si>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</si>
  <si>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</si>
  <si>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</si>
  <si>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</si>
  <si>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</si>
  <si>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</si>
  <si>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</si>
  <si>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</si>
  <si>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</si>
  <si>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</si>
  <si>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</si>
  <si>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</si>
  <si>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</si>
  <si>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</si>
  <si>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</si>
  <si>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</si>
  <si>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</si>
  <si>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</si>
  <si>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</si>
  <si>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</si>
  <si>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</si>
  <si>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</si>
  <si>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</si>
  <si>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</si>
  <si>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</si>
  <si>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</si>
  <si>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</si>
  <si>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</si>
  <si>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</si>
  <si>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</si>
  <si>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</si>
  <si>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</si>
  <si>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</si>
  <si>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</si>
  <si>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</si>
  <si>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</si>
  <si>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</si>
  <si>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</si>
  <si>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</si>
  <si>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</si>
  <si>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</si>
  <si>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</si>
  <si>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</si>
  <si>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</si>
  <si>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</si>
  <si>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</si>
  <si>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</si>
  <si>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</si>
  <si>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</si>
  <si>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</si>
  <si>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</si>
  <si>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</si>
  <si>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</si>
  <si>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</si>
  <si>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</si>
  <si>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</si>
  <si>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</si>
  <si>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</si>
  <si>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</si>
  <si>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</si>
  <si>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</si>
  <si>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</si>
  <si>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</si>
  <si>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</si>
  <si>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</si>
  <si>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</si>
  <si>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</si>
  <si>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</si>
  <si>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</si>
  <si>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</si>
  <si>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</si>
  <si>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</si>
  <si>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</si>
  <si>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</si>
  <si>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</si>
  <si>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</si>
  <si>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</si>
  <si>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</si>
  <si>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</si>
  <si>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</si>
  <si>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</si>
  <si>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</si>
  <si>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</si>
  <si>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</si>
  <si>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</si>
  <si>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</si>
  <si>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</si>
  <si>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</si>
  <si>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</si>
  <si>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</si>
  <si>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</si>
  <si>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</si>
  <si>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</si>
  <si>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</si>
  <si>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</si>
  <si>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</si>
  <si>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</si>
  <si>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</si>
  <si>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</si>
  <si>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</si>
  <si>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</si>
  <si>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</si>
  <si>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</si>
  <si>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</si>
  <si>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</si>
  <si>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</si>
  <si>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</si>
  <si>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</si>
  <si>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</si>
  <si>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</si>
  <si>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</si>
  <si>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</si>
  <si>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</si>
  <si>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</si>
  <si>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</si>
  <si>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</si>
  <si>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</si>
  <si>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</si>
  <si>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</si>
  <si>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</si>
  <si>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</si>
  <si>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</si>
  <si>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</si>
  <si>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</si>
  <si>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</si>
  <si>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</si>
  <si>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</si>
  <si>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</si>
  <si>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</si>
  <si>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</si>
  <si>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</si>
  <si>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</si>
  <si>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</si>
  <si>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</si>
  <si>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</si>
  <si>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</si>
  <si>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</si>
  <si>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</si>
  <si>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</si>
  <si>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</si>
  <si>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</si>
  <si>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</si>
  <si>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</si>
  <si>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</si>
  <si>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</si>
  <si>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</si>
  <si>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</si>
  <si>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</si>
  <si>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</si>
  <si>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</si>
  <si>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</si>
  <si>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</si>
  <si>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</si>
  <si>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</si>
  <si>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</si>
  <si>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</si>
  <si>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</si>
  <si>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</si>
  <si>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</si>
  <si>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</si>
  <si>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</si>
  <si>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</si>
  <si>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</si>
  <si>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</si>
  <si>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</si>
  <si>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</si>
  <si>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</si>
  <si>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</si>
  <si>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</si>
  <si>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</si>
  <si>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</si>
  <si>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</si>
  <si>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</si>
  <si>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</si>
  <si>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</si>
  <si>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</si>
  <si>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</si>
  <si>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</si>
  <si>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</si>
  <si>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</si>
  <si>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</si>
  <si>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</si>
  <si>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</si>
  <si>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</si>
  <si>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</si>
  <si>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</si>
  <si>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</si>
  <si>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</si>
  <si>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</si>
  <si>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</si>
  <si>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</si>
  <si>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</si>
  <si>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</si>
  <si>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</si>
  <si>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</si>
  <si>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</si>
  <si>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</si>
  <si>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</si>
  <si>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</si>
  <si>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</si>
  <si>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</si>
  <si>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</si>
  <si>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</si>
  <si>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</si>
  <si>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</si>
  <si>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</si>
  <si>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</si>
  <si>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</si>
  <si>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</si>
  <si>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</si>
  <si>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</si>
  <si>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</si>
  <si>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</si>
  <si>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</si>
  <si>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</si>
  <si>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</si>
  <si>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</si>
  <si>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</si>
  <si>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</si>
  <si>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</si>
  <si>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</si>
  <si>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</si>
  <si>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</si>
  <si>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</si>
  <si>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</si>
  <si>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</si>
  <si>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</si>
  <si>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</si>
  <si>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</si>
  <si>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</si>
  <si>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</si>
  <si>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</si>
  <si>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</si>
  <si>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</si>
  <si>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</si>
  <si>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</si>
  <si>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</si>
  <si>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</si>
  <si>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</si>
  <si>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</si>
  <si>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</si>
  <si>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</si>
  <si>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</si>
  <si>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</si>
  <si>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</si>
  <si>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</si>
  <si>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</si>
  <si>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</si>
  <si>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</si>
  <si>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</si>
  <si>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</si>
  <si>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</si>
  <si>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</si>
  <si>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</si>
  <si>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</si>
  <si>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</si>
  <si>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</si>
  <si>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</si>
  <si>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</si>
  <si>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</si>
  <si>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</si>
  <si>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</si>
  <si>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</si>
  <si>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</si>
  <si>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</si>
  <si>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</si>
  <si>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</si>
  <si>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</si>
  <si>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</si>
  <si>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</si>
  <si>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</si>
  <si>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</si>
  <si>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</si>
  <si>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</si>
  <si>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</si>
  <si>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</si>
  <si>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</si>
  <si>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</si>
  <si>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</si>
  <si>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</si>
  <si>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</si>
  <si>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</si>
  <si>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</si>
  <si>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</si>
  <si>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</si>
  <si>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</si>
  <si>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</si>
  <si>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</si>
  <si>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</si>
  <si>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</si>
  <si>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</si>
  <si>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</si>
  <si>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</si>
  <si>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</si>
  <si>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</si>
  <si>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</si>
  <si>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</si>
  <si>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</si>
  <si>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</si>
  <si>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</si>
  <si>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</si>
  <si>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</si>
  <si>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</si>
  <si>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</si>
  <si>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</si>
  <si>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</si>
  <si>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</si>
  <si>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</si>
  <si>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</si>
  <si>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</si>
  <si>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</si>
  <si>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</si>
  <si>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</si>
  <si>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</si>
  <si>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</si>
  <si>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</si>
  <si>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</si>
  <si>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</si>
  <si>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</si>
  <si>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</si>
  <si>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</si>
  <si>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</si>
  <si>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</si>
  <si>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</si>
  <si>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</si>
  <si>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</si>
  <si>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</si>
  <si>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</si>
  <si>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</si>
  <si>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</si>
  <si>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</si>
  <si>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</si>
  <si>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</si>
  <si>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</si>
  <si>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</si>
  <si>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</si>
  <si>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</si>
  <si>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</si>
  <si>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</si>
  <si>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</si>
  <si>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</si>
  <si>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</si>
  <si>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</si>
  <si>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</si>
  <si>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</si>
  <si>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</si>
  <si>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</si>
  <si>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</si>
  <si>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</si>
  <si>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</si>
  <si>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</si>
  <si>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</si>
  <si>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</si>
  <si>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</si>
  <si>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</si>
  <si>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</si>
  <si>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</si>
  <si>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</si>
  <si>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</si>
  <si>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</si>
  <si>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</si>
  <si>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</si>
  <si>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</si>
  <si>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</si>
  <si>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</si>
  <si>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</si>
  <si>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</si>
  <si>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</si>
  <si>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</si>
  <si>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</si>
  <si>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</si>
  <si>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</si>
  <si>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</si>
  <si>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</si>
  <si>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</si>
  <si>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</si>
  <si>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</si>
  <si>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</si>
  <si>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</si>
  <si>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</si>
  <si>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</si>
  <si>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</si>
  <si>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</si>
  <si>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</si>
  <si>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</si>
  <si>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</si>
  <si>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</si>
  <si>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</si>
  <si>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</si>
  <si>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</si>
  <si>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</si>
  <si>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</si>
  <si>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</si>
  <si>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</si>
  <si>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</si>
  <si>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</si>
  <si>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</si>
  <si>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</si>
  <si>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</si>
  <si>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</si>
  <si>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</si>
  <si>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</si>
  <si>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</si>
  <si>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</si>
  <si>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</si>
  <si>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</si>
  <si>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</si>
  <si>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</si>
  <si>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</si>
  <si>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</si>
  <si>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</si>
  <si>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</si>
  <si>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</si>
  <si>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</si>
  <si>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</si>
  <si>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</si>
  <si>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</si>
  <si>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</si>
  <si>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</si>
  <si>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</si>
  <si>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</si>
  <si>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</si>
  <si>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</si>
  <si>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</si>
  <si>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</si>
  <si>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</si>
  <si>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</si>
  <si>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</si>
  <si>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</si>
  <si>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</si>
  <si>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</si>
  <si>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</si>
  <si>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</si>
  <si>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</si>
  <si>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</si>
  <si>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</si>
  <si>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</si>
  <si>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</si>
  <si>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</si>
  <si>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</si>
  <si>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</si>
  <si>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</si>
  <si>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</si>
  <si>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</si>
  <si>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</si>
  <si>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</si>
  <si>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</si>
  <si>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</si>
  <si>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</si>
  <si>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</si>
  <si>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</si>
  <si>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</si>
  <si>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</si>
  <si>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</si>
  <si>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</si>
  <si>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</si>
  <si>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</si>
  <si>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</si>
  <si>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</si>
  <si>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</si>
  <si>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</si>
  <si>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</si>
  <si>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</si>
  <si>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</si>
  <si>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</si>
  <si>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</si>
  <si>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</si>
  <si>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</si>
  <si>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</si>
  <si>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</si>
  <si>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</si>
  <si>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</si>
  <si>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</si>
  <si>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</si>
  <si>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</si>
  <si>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</si>
  <si>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</si>
  <si>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</si>
  <si>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</si>
  <si>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</si>
  <si>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</si>
  <si>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</si>
  <si>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</si>
  <si>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</si>
  <si>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</si>
  <si>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</si>
  <si>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</si>
  <si>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</si>
  <si>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</si>
  <si>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</si>
  <si>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</si>
  <si>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</si>
  <si>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</si>
  <si>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</si>
  <si>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</si>
  <si>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</si>
  <si>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</si>
  <si>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</si>
  <si>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</si>
  <si>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</si>
  <si>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</si>
  <si>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</si>
  <si>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</si>
  <si>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</si>
  <si>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</si>
  <si>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</si>
  <si>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</si>
  <si>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</si>
  <si>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</si>
  <si>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</si>
  <si>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</si>
  <si>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</si>
  <si>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</si>
  <si>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</si>
  <si>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</si>
  <si>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</si>
  <si>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</si>
  <si>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</si>
  <si>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</si>
  <si>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</si>
  <si>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</si>
  <si>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</si>
  <si>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</si>
  <si>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</si>
  <si>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</si>
  <si>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</si>
  <si>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</si>
  <si>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</si>
  <si>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</si>
  <si>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</si>
  <si>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</si>
  <si>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</si>
  <si>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</si>
  <si>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</si>
  <si>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</si>
  <si>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</si>
  <si>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</si>
  <si>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</si>
  <si>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</si>
  <si>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</si>
  <si>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</si>
  <si>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</si>
  <si>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</si>
  <si>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</si>
  <si>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</si>
  <si>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</si>
  <si>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</si>
  <si>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</si>
  <si>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</si>
  <si>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</si>
  <si>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</si>
  <si>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</si>
  <si>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</si>
  <si>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</si>
  <si>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</si>
  <si>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</si>
  <si>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</si>
  <si>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</si>
  <si>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</si>
  <si>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</si>
  <si>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</si>
  <si>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</si>
  <si>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</si>
  <si>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</si>
  <si>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</si>
  <si>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</si>
  <si>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</si>
  <si>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</si>
  <si>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</si>
  <si>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</si>
  <si>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</si>
  <si>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</si>
  <si>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</si>
  <si>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</si>
  <si>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</si>
  <si>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</si>
  <si>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</si>
  <si>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</si>
  <si>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</si>
  <si>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</si>
  <si>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</si>
  <si>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</si>
  <si>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</si>
  <si>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</si>
  <si>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</si>
  <si>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</si>
  <si>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</si>
  <si>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</si>
  <si>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</si>
  <si>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</si>
  <si>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</si>
  <si>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</si>
  <si>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</si>
  <si>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</si>
  <si>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</si>
  <si>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</si>
  <si>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</si>
  <si>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</si>
  <si>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</si>
  <si>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</si>
  <si>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</si>
  <si>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</si>
  <si>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</si>
  <si>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</si>
  <si>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</si>
  <si>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</si>
  <si>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</si>
  <si>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</si>
  <si>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</si>
  <si>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</si>
  <si>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</si>
  <si>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</si>
  <si>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</si>
  <si>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</si>
  <si>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</si>
  <si>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</si>
  <si>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</si>
  <si>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</si>
  <si>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</si>
  <si>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</si>
  <si>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</si>
  <si>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</si>
  <si>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</si>
  <si>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</si>
  <si>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</si>
  <si>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</si>
  <si>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</si>
  <si>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</si>
  <si>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</si>
  <si>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</si>
  <si>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</si>
  <si>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</si>
  <si>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</si>
  <si>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</si>
  <si>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</si>
  <si>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</si>
  <si>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</si>
  <si>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</si>
  <si>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</si>
  <si>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</si>
  <si>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</si>
  <si>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</si>
  <si>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</si>
  <si>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</si>
  <si>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</si>
  <si>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</si>
  <si>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</si>
  <si>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</si>
  <si>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</si>
  <si>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</si>
  <si>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</si>
  <si>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</si>
  <si>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</si>
  <si>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</si>
  <si>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</si>
  <si>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</si>
  <si>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</si>
  <si>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</si>
  <si>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</si>
  <si>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</si>
  <si>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</si>
  <si>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</si>
  <si>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</si>
  <si>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</si>
  <si>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</si>
  <si>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</si>
  <si>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</si>
  <si>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</si>
  <si>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</si>
  <si>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</si>
  <si>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</si>
  <si>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</si>
  <si>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</si>
  <si>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</si>
  <si>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</si>
  <si>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</si>
  <si>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</si>
  <si>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</si>
  <si>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</si>
  <si>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</si>
  <si>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</si>
  <si>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</si>
  <si>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</si>
  <si>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</si>
  <si>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</si>
  <si>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</si>
  <si>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</si>
  <si>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</si>
  <si>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</si>
  <si>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</si>
  <si>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</si>
  <si>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</si>
  <si>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</si>
  <si>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</si>
  <si>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</si>
  <si>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</si>
  <si>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</si>
  <si>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</si>
  <si>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</si>
  <si>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</si>
  <si>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</si>
  <si>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</si>
  <si>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</si>
  <si>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</si>
  <si>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</si>
  <si>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</si>
  <si>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</si>
  <si>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</si>
  <si>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</si>
  <si>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</si>
  <si>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</si>
  <si>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</si>
  <si>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</si>
  <si>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</si>
  <si>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</si>
  <si>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</si>
  <si>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</si>
  <si>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</si>
  <si>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</si>
  <si>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</si>
  <si>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</si>
  <si>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</si>
  <si>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</si>
  <si>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</si>
  <si>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</si>
  <si>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</si>
  <si>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</si>
  <si>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</si>
  <si>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</si>
  <si>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</si>
  <si>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</si>
  <si>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</si>
  <si>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</si>
  <si>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</si>
  <si>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</si>
  <si>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</si>
  <si>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</si>
  <si>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</si>
  <si>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</si>
  <si>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</si>
  <si>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</si>
  <si>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</si>
  <si>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</si>
  <si>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</si>
  <si>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</si>
  <si>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</si>
  <si>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</si>
  <si>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</si>
  <si>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</si>
  <si>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</si>
  <si>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</si>
  <si>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</si>
  <si>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</si>
  <si>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</si>
  <si>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</si>
  <si>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</si>
  <si>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</si>
  <si>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</si>
  <si>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</si>
  <si>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</si>
  <si>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</si>
  <si>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</si>
  <si>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</si>
  <si>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</si>
  <si>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</si>
  <si>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</si>
  <si>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</si>
  <si>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</si>
  <si>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</si>
  <si>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</si>
  <si>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</si>
  <si>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</si>
  <si>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</si>
  <si>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</si>
  <si>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</si>
  <si>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</si>
  <si>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</si>
  <si>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</si>
  <si>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</si>
  <si>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</si>
  <si>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</si>
  <si>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</si>
  <si>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</si>
  <si>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</si>
  <si>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</si>
  <si>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</si>
  <si>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</si>
  <si>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</si>
  <si>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</si>
  <si>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</si>
  <si>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</si>
  <si>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</si>
  <si>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</si>
  <si>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</si>
  <si>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</si>
  <si>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</si>
  <si>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</si>
  <si>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</si>
  <si>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</si>
  <si>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</si>
  <si>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</si>
  <si>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</si>
  <si>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</si>
  <si>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</si>
  <si>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</si>
  <si>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</si>
  <si>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</si>
  <si>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</si>
  <si>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</si>
  <si>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</si>
  <si>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</si>
  <si>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</si>
  <si>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</si>
  <si>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</si>
  <si>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</si>
  <si>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</si>
  <si>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</si>
  <si>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</si>
  <si>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</si>
  <si>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</si>
  <si>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</si>
  <si>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</si>
  <si>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</si>
  <si>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</si>
  <si>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</si>
  <si>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</si>
  <si>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</si>
  <si>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</si>
  <si>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</si>
  <si>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</si>
  <si>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</si>
  <si>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</si>
  <si>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</si>
  <si>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</si>
  <si>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</si>
  <si>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</si>
  <si>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</si>
  <si>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</si>
  <si>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</si>
  <si>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</si>
  <si>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</si>
  <si>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</si>
  <si>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</si>
  <si>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</si>
  <si>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</si>
  <si>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</si>
  <si>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</si>
  <si>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</si>
  <si>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</si>
  <si>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</si>
  <si>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</si>
  <si>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</si>
  <si>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</si>
  <si>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</si>
  <si>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</si>
  <si>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</si>
  <si>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</si>
  <si>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</si>
  <si>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</si>
  <si>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</si>
  <si>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</si>
  <si>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</si>
  <si>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</si>
  <si>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</si>
  <si>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</si>
  <si>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</si>
  <si>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</si>
  <si>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</si>
  <si>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</si>
  <si>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</si>
  <si>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</si>
  <si>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</si>
  <si>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</si>
  <si>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</si>
  <si>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</si>
  <si>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</si>
  <si>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</si>
  <si>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</si>
  <si>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</si>
  <si>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</si>
  <si>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</si>
  <si>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</si>
  <si>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</si>
  <si>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</si>
  <si>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</si>
  <si>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</si>
  <si>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</si>
  <si>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</si>
  <si>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</si>
  <si>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</si>
  <si>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</si>
  <si>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</si>
  <si>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</si>
  <si>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</si>
  <si>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</si>
  <si>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</si>
  <si>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</si>
  <si>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</si>
  <si>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</si>
  <si>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</si>
  <si>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</si>
  <si>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</si>
  <si>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</si>
  <si>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</si>
  <si>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</si>
  <si>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</si>
  <si>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</si>
  <si>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</si>
  <si>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</si>
  <si>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</si>
  <si>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</si>
  <si>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</si>
  <si>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</si>
  <si>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</si>
  <si>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</si>
  <si>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</si>
  <si>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</si>
  <si>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</si>
  <si>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</si>
  <si>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</si>
  <si>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</si>
  <si>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</si>
  <si>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</si>
  <si>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</si>
  <si>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</si>
  <si>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</si>
  <si>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</si>
  <si>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</si>
  <si>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</si>
  <si>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</si>
  <si>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</si>
  <si>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</si>
  <si>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</si>
  <si>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</si>
  <si>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</si>
  <si>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</si>
  <si>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</si>
  <si>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</si>
  <si>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</si>
  <si>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</si>
  <si>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</si>
  <si>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</si>
  <si>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</si>
  <si>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</si>
  <si>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</si>
  <si>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</si>
  <si>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</si>
  <si>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</si>
  <si>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</si>
  <si>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</si>
  <si>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</si>
  <si>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</si>
  <si>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</si>
  <si>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</si>
  <si>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</si>
  <si>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</si>
  <si>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</si>
  <si>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</si>
  <si>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</si>
  <si>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</si>
  <si>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</si>
  <si>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</si>
  <si>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</si>
  <si>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</si>
  <si>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</si>
  <si>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</si>
  <si>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</si>
  <si>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</si>
  <si>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</si>
  <si>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</si>
  <si>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</si>
  <si>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</si>
  <si>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</si>
  <si>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</si>
  <si>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</si>
  <si>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</si>
  <si>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</si>
  <si>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</si>
  <si>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</si>
  <si>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</si>
  <si>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</si>
  <si>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</si>
  <si>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</si>
  <si>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</si>
  <si>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</si>
  <si>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</si>
  <si>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</si>
  <si>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</si>
  <si>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</si>
  <si>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</si>
  <si>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</si>
  <si>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</si>
  <si>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</si>
  <si>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</si>
  <si>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</si>
  <si>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</si>
  <si>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</si>
  <si>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</si>
  <si>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</si>
  <si>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</si>
  <si>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</si>
  <si>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</si>
  <si>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</si>
  <si>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</si>
  <si>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</si>
  <si>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</si>
  <si>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</si>
  <si>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</si>
  <si>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</si>
  <si>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</si>
  <si>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</si>
  <si>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</si>
  <si>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</si>
  <si>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</si>
  <si>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</si>
  <si>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</si>
  <si>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</si>
  <si>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</si>
  <si>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</si>
  <si>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</si>
  <si>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</si>
  <si>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</si>
  <si>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</si>
  <si>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</si>
  <si>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</si>
  <si>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</si>
  <si>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</si>
  <si>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</si>
  <si>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</si>
  <si>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</si>
  <si>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</si>
  <si>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</si>
  <si>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</si>
  <si>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</si>
  <si>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</si>
  <si>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</si>
  <si>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</si>
  <si>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</si>
  <si>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</si>
  <si>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</si>
  <si>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</si>
  <si>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</si>
  <si>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</si>
  <si>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</si>
  <si>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</si>
  <si>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</si>
  <si>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</si>
  <si>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</si>
  <si>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</si>
  <si>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</si>
  <si>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</si>
  <si>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</si>
  <si>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</si>
  <si>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</si>
  <si>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</si>
  <si>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</si>
  <si>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</si>
  <si>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</si>
  <si>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</si>
  <si>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</si>
  <si>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</si>
  <si>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</si>
  <si>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</si>
  <si>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</si>
  <si>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</si>
  <si>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</si>
  <si>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</si>
  <si>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</si>
  <si>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</si>
  <si>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</si>
  <si>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</si>
  <si>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</si>
  <si>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</si>
  <si>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</si>
  <si>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</si>
  <si>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</si>
  <si>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</si>
  <si>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</si>
  <si>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</si>
  <si>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</si>
  <si>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</si>
  <si>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</si>
  <si>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</si>
  <si>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</si>
  <si>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</si>
  <si>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</si>
  <si>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</si>
  <si>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</si>
  <si>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</si>
  <si>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</si>
  <si>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</si>
  <si>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</si>
  <si>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</si>
  <si>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</si>
  <si>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</si>
  <si>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</si>
  <si>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</si>
  <si>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</si>
  <si>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</si>
  <si>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</si>
  <si>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</si>
  <si>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</si>
  <si>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</si>
  <si>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</si>
  <si>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</si>
  <si>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</si>
  <si>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</si>
  <si>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</si>
  <si>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</si>
  <si>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</si>
  <si>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</si>
  <si>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</si>
  <si>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</si>
  <si>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</si>
  <si>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</si>
  <si>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</si>
  <si>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</si>
  <si>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</si>
  <si>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</si>
  <si>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</si>
  <si>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</si>
  <si>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</si>
  <si>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</si>
  <si>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</si>
  <si>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</si>
  <si>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</si>
  <si>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</si>
  <si>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</si>
  <si>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</si>
  <si>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</si>
  <si>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</si>
  <si>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</si>
  <si>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</si>
  <si>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</si>
  <si>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</si>
  <si>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</si>
  <si>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</si>
  <si>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</si>
  <si>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</si>
  <si>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</si>
  <si>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</si>
  <si>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</si>
  <si>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</si>
  <si>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</si>
  <si>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</si>
  <si>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</si>
  <si>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</si>
  <si>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</si>
  <si>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</si>
  <si>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</si>
  <si>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</si>
  <si>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</si>
  <si>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</si>
  <si>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</si>
  <si>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</si>
  <si>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</si>
  <si>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</si>
  <si>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</si>
  <si>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</si>
  <si>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</si>
  <si>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</si>
  <si>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</si>
  <si>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</si>
  <si>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</si>
  <si>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</si>
  <si>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</si>
  <si>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</si>
  <si>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</si>
  <si>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</si>
  <si>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</si>
  <si>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</si>
  <si>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</si>
  <si>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</si>
  <si>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</si>
  <si>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</si>
  <si>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</si>
  <si>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</si>
  <si>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</si>
  <si>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</si>
  <si>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</si>
  <si>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</si>
  <si>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</si>
  <si>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</si>
  <si>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</si>
  <si>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</si>
  <si>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</si>
  <si>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</si>
  <si>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</si>
  <si>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</si>
  <si>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</si>
  <si>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</si>
  <si>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</si>
  <si>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</si>
  <si>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</si>
  <si>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</si>
  <si>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</si>
  <si>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</si>
  <si>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</si>
  <si>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</si>
  <si>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</si>
  <si>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</si>
  <si>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</si>
  <si>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</si>
  <si>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</si>
  <si>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</si>
  <si>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</si>
  <si>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</si>
  <si>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</si>
  <si>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</si>
  <si>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</si>
  <si>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</si>
  <si>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</si>
  <si>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</si>
  <si>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</si>
  <si>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</si>
  <si>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</si>
  <si>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</si>
  <si>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</si>
  <si>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</si>
  <si>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</si>
  <si>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</si>
  <si>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</si>
  <si>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</si>
  <si>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</si>
  <si>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</si>
  <si>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</si>
  <si>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</si>
  <si>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</si>
  <si>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</si>
  <si>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</si>
  <si>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</si>
  <si>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</si>
  <si>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</si>
  <si>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</si>
  <si>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</si>
  <si>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</si>
  <si>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</si>
  <si>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</si>
  <si>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</si>
  <si>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</si>
  <si>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</si>
  <si>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</si>
  <si>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</si>
  <si>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</si>
  <si>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</si>
  <si>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</si>
  <si>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</si>
  <si>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</si>
  <si>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</si>
  <si>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</si>
  <si>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</si>
  <si>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</si>
  <si>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</si>
  <si>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</si>
  <si>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</si>
  <si>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</si>
  <si>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</si>
  <si>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</si>
  <si>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</si>
  <si>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</si>
  <si>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</si>
  <si>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</si>
  <si>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</si>
  <si>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</si>
  <si>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</si>
  <si>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</si>
  <si>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</si>
  <si>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</si>
  <si>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</si>
  <si>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</si>
  <si>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</si>
  <si>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</si>
  <si>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</si>
  <si>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</si>
  <si>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</si>
  <si>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</si>
  <si>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</si>
  <si>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</si>
  <si>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</si>
  <si>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</si>
  <si>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</si>
  <si>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</si>
  <si>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</si>
  <si>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</si>
  <si>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</si>
  <si>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</si>
  <si>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</si>
  <si>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</si>
  <si>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</si>
  <si>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</si>
  <si>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</si>
  <si>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</si>
  <si>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</si>
  <si>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</si>
  <si>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</si>
  <si>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</si>
  <si>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</si>
  <si>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</si>
  <si>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</si>
  <si>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</si>
  <si>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</si>
  <si>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</si>
  <si>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</si>
  <si>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</si>
  <si>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</si>
  <si>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</si>
  <si>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</si>
  <si>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</si>
  <si>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</si>
  <si>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</si>
  <si>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</si>
  <si>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</si>
  <si>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</si>
  <si>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</si>
  <si>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</si>
  <si>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</si>
  <si>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</si>
  <si>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</si>
  <si>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</si>
  <si>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</si>
  <si>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</si>
  <si>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</si>
  <si>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</si>
  <si>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</si>
  <si>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</si>
  <si>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</si>
  <si>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</si>
  <si>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</si>
  <si>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</si>
  <si>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</si>
  <si>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</si>
  <si>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</si>
  <si>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</si>
  <si>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</si>
  <si>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</si>
  <si>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</si>
  <si>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</si>
  <si>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</si>
  <si>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</si>
  <si>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</si>
  <si>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</si>
  <si>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</si>
  <si>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</si>
  <si>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</si>
  <si>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</si>
  <si>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</si>
  <si>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</si>
  <si>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</si>
  <si>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</si>
  <si>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</si>
  <si>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</si>
  <si>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</si>
  <si>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</si>
  <si>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</si>
  <si>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</si>
  <si>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</si>
  <si>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</si>
  <si>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</si>
  <si>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</si>
  <si>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</si>
  <si>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</si>
  <si>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</si>
  <si>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</si>
  <si>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</si>
  <si>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</si>
  <si>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</si>
  <si>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</si>
  <si>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</si>
  <si>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</si>
  <si>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</si>
  <si>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</si>
  <si>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</si>
  <si>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</si>
  <si>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</si>
  <si>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</si>
  <si>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</si>
  <si>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</si>
  <si>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</si>
  <si>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</si>
  <si>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</si>
  <si>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</si>
  <si>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</si>
  <si>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</si>
  <si>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</si>
  <si>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</si>
  <si>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</si>
  <si>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</si>
  <si>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</si>
  <si>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</si>
  <si>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</si>
  <si>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</si>
  <si>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</si>
  <si>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</si>
  <si>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</si>
  <si>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</si>
  <si>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</si>
  <si>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</si>
  <si>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</si>
  <si>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</si>
  <si>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</si>
  <si>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</si>
  <si>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</si>
  <si>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</si>
  <si>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</si>
  <si>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</si>
  <si>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</si>
  <si>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</si>
  <si>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</si>
  <si>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</si>
  <si>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</si>
  <si>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</si>
  <si>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</si>
  <si>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</si>
  <si>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</si>
  <si>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</si>
  <si>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</si>
  <si>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</si>
  <si>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</si>
  <si>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</si>
  <si>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</si>
  <si>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</si>
  <si>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</si>
  <si>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</si>
  <si>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</si>
  <si>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</si>
  <si>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</si>
  <si>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</si>
  <si>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</si>
  <si>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</si>
  <si>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</si>
  <si>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</si>
  <si>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</si>
  <si>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</si>
  <si>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</si>
  <si>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</si>
  <si>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</si>
  <si>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</si>
  <si>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</si>
  <si>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</si>
  <si>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</si>
  <si>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</si>
  <si>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</si>
  <si>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</si>
  <si>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</si>
  <si>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</si>
  <si>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</si>
  <si>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</si>
  <si>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</si>
  <si>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</si>
  <si>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</si>
  <si>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</si>
  <si>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</si>
  <si>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</si>
  <si>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</si>
  <si>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</si>
  <si>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</si>
  <si>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</si>
  <si>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</si>
  <si>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</si>
  <si>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</si>
  <si>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</si>
  <si>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</si>
  <si>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</si>
  <si>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</si>
  <si>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</si>
  <si>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</si>
  <si>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</si>
  <si>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</si>
  <si>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</si>
  <si>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</si>
  <si>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</si>
  <si>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</si>
  <si>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</si>
  <si>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</si>
  <si>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</si>
  <si>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</si>
  <si>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</si>
  <si>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</si>
  <si>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</si>
  <si>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</si>
  <si>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</si>
  <si>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</si>
  <si>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</si>
  <si>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</si>
  <si>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</si>
  <si>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</si>
  <si>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</si>
  <si>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</si>
  <si>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</si>
  <si>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</si>
  <si>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</si>
  <si>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</si>
  <si>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</si>
  <si>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</si>
  <si>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</si>
  <si>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</si>
  <si>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</si>
  <si>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</si>
  <si>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</si>
  <si>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</si>
  <si>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</si>
  <si>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</si>
  <si>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</si>
  <si>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</si>
  <si>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</si>
  <si>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</si>
  <si>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</si>
  <si>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</si>
  <si>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</si>
  <si>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</si>
  <si>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</si>
  <si>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</si>
  <si>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</si>
  <si>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</si>
  <si>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</si>
  <si>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</si>
  <si>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</si>
  <si>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</si>
  <si>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</si>
  <si>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</si>
  <si>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</si>
  <si>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</si>
  <si>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</si>
  <si>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</si>
  <si>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</si>
  <si>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</si>
  <si>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</si>
  <si>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</si>
  <si>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</si>
  <si>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</si>
  <si>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</si>
  <si>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</si>
  <si>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</si>
  <si>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</si>
  <si>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</si>
  <si>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</si>
  <si>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</si>
  <si>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</si>
  <si>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</si>
  <si>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</si>
  <si>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</si>
  <si>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</si>
  <si>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</si>
  <si>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</si>
  <si>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</si>
  <si>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</si>
  <si>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</si>
  <si>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</si>
  <si>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</si>
  <si>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</si>
  <si>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</si>
  <si>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</si>
  <si>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</si>
  <si>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</si>
  <si>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</si>
  <si>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</si>
  <si>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</si>
  <si>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</si>
  <si>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</si>
  <si>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</si>
  <si>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</si>
  <si>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</si>
  <si>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</si>
  <si>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</si>
  <si>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</si>
  <si>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</si>
  <si>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</si>
  <si>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</si>
  <si>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</si>
  <si>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</si>
  <si>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</si>
  <si>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</si>
  <si>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</si>
  <si>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</si>
  <si>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</si>
  <si>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</si>
  <si>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</si>
  <si>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</si>
  <si>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</si>
  <si>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</si>
  <si>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</si>
  <si>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</si>
  <si>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</si>
  <si>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</si>
  <si>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</si>
  <si>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</si>
  <si>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</si>
  <si>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</si>
  <si>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</si>
  <si>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</si>
  <si>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</si>
  <si>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</si>
  <si>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</si>
  <si>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</si>
  <si>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</si>
  <si>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</si>
  <si>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</si>
  <si>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</si>
  <si>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</si>
  <si>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</si>
  <si>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</si>
  <si>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</si>
  <si>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</si>
  <si>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</si>
  <si>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</si>
  <si>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</si>
  <si>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</si>
  <si>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</si>
  <si>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</si>
  <si>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</si>
  <si>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</si>
  <si>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</si>
  <si>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</si>
  <si>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</si>
  <si>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</si>
  <si>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</si>
  <si>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</si>
  <si>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</si>
  <si>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</si>
  <si>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</si>
  <si>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</si>
  <si>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</si>
  <si>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</si>
  <si>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</si>
  <si>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</si>
  <si>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</si>
  <si>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</si>
  <si>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</si>
  <si>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</si>
  <si>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</si>
  <si>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</si>
  <si>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</si>
  <si>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</si>
  <si>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</si>
  <si>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</si>
  <si>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</si>
  <si>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</si>
  <si>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</si>
  <si>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</si>
  <si>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</si>
  <si>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</si>
  <si>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</si>
  <si>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</si>
  <si>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</si>
  <si>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</si>
  <si>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</si>
  <si>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</si>
  <si>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</si>
  <si>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</si>
  <si>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</si>
  <si>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</si>
  <si>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</si>
  <si>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</si>
  <si>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</si>
  <si>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</si>
  <si>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</si>
  <si>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</si>
  <si>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</si>
  <si>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</si>
  <si>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</si>
  <si>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</si>
  <si>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</si>
  <si>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</si>
  <si>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</si>
  <si>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</si>
  <si>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</si>
  <si>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</si>
  <si>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</si>
  <si>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</si>
  <si>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</si>
  <si>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</si>
  <si>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</si>
  <si>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</si>
  <si>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</si>
  <si>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</si>
  <si>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</si>
  <si>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</si>
  <si>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</si>
  <si>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</si>
  <si>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</si>
  <si>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</si>
  <si>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</si>
  <si>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</si>
  <si>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</si>
  <si>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</si>
  <si>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</si>
  <si>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</si>
  <si>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</si>
  <si>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</si>
  <si>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</si>
  <si>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</si>
  <si>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</si>
  <si>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</si>
  <si>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</si>
  <si>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</si>
  <si>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</si>
  <si>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</si>
  <si>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</si>
  <si>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</si>
  <si>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</si>
  <si>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</si>
  <si>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</si>
  <si>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</si>
  <si>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</si>
  <si>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</si>
  <si>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</si>
  <si>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</si>
  <si>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</si>
  <si>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</si>
  <si>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</si>
  <si>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</si>
  <si>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</si>
  <si>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</si>
  <si>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</si>
  <si>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</si>
  <si>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</si>
  <si>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</si>
  <si>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</si>
  <si>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</si>
  <si>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</si>
  <si>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</si>
  <si>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</si>
  <si>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</si>
  <si>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</si>
  <si>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</si>
  <si>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</si>
  <si>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</si>
  <si>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</si>
  <si>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</si>
  <si>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</si>
  <si>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</si>
  <si>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</si>
  <si>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</si>
  <si>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</si>
  <si>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</si>
  <si>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</si>
  <si>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</si>
  <si>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</si>
  <si>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</si>
  <si>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</si>
  <si>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</si>
  <si>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</si>
  <si>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</si>
  <si>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</si>
  <si>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</si>
  <si>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</si>
  <si>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</si>
  <si>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</si>
  <si>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</si>
  <si>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</si>
  <si>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</si>
  <si>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</si>
  <si>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</si>
  <si>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</si>
  <si>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</si>
  <si>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</si>
  <si>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</si>
  <si>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</si>
  <si>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</si>
  <si>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</si>
  <si>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</si>
  <si>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</si>
  <si>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</si>
  <si>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</si>
  <si>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</si>
  <si>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</si>
  <si>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</si>
  <si>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</si>
  <si>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</si>
  <si>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</si>
  <si>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</si>
  <si>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</si>
  <si>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</si>
  <si>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</si>
  <si>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</si>
  <si>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</si>
  <si>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</si>
  <si>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</si>
  <si>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</si>
  <si>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</si>
  <si>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</si>
  <si>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</si>
  <si>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</si>
  <si>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</si>
  <si>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</si>
  <si>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</si>
  <si>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</si>
  <si>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</si>
  <si>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</si>
  <si>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</si>
  <si>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</si>
  <si>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</si>
  <si>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</si>
  <si>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</si>
  <si>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</si>
  <si>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</si>
  <si>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</si>
  <si>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</si>
  <si>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</si>
  <si>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</si>
  <si>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</si>
  <si>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</si>
  <si>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</si>
  <si>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</si>
  <si>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</si>
  <si>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</si>
  <si>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</si>
  <si>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</si>
  <si>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</si>
  <si>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</si>
  <si>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</si>
  <si>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</si>
  <si>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</si>
  <si>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</si>
  <si>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</si>
  <si>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</si>
  <si>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</si>
  <si>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</si>
  <si>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</si>
  <si>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</si>
  <si>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</si>
  <si>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</si>
  <si>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</si>
  <si>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</si>
  <si>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</si>
  <si>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</si>
  <si>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</si>
  <si>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</si>
  <si>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</si>
  <si>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</si>
  <si>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</si>
  <si>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</si>
  <si>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</si>
  <si>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</si>
  <si>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</si>
  <si>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</si>
  <si>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</si>
  <si>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</si>
  <si>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</si>
  <si>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</si>
  <si>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</si>
  <si>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</si>
  <si>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</si>
  <si>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</si>
  <si>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</si>
  <si>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</si>
  <si>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</si>
  <si>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</si>
  <si>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</si>
  <si>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</si>
  <si>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</si>
  <si>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</si>
  <si>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</si>
  <si>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</si>
  <si>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</si>
  <si>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</si>
  <si>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</si>
  <si>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</si>
  <si>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</si>
  <si>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</si>
  <si>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</si>
  <si>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</si>
  <si>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</si>
  <si>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</si>
  <si>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</si>
  <si>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</si>
  <si>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</si>
  <si>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</si>
  <si>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</si>
  <si>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</si>
  <si>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</si>
  <si>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</si>
  <si>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</si>
  <si>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</si>
  <si>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</si>
  <si>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</si>
  <si>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</si>
  <si>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</si>
  <si>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</si>
  <si>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</si>
  <si>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</si>
  <si>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</si>
  <si>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</si>
  <si>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</si>
  <si>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</si>
  <si>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</si>
  <si>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</si>
  <si>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</si>
  <si>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</si>
  <si>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</si>
  <si>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</si>
  <si>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</si>
  <si>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</si>
  <si>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</si>
  <si>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</si>
  <si>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</si>
  <si>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</si>
  <si>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</si>
  <si>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</si>
  <si>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</si>
  <si>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</si>
  <si>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</si>
  <si>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</si>
  <si>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</si>
  <si>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</si>
  <si>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</si>
  <si>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</si>
  <si>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</si>
  <si>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</si>
  <si>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</si>
  <si>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</si>
  <si>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</si>
  <si>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</si>
  <si>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</si>
  <si>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</si>
  <si>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</si>
  <si>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</si>
  <si>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</si>
  <si>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</si>
  <si>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</si>
  <si>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</si>
  <si>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</si>
  <si>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</si>
  <si>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</si>
  <si>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</si>
  <si>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</si>
  <si>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</si>
  <si>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</si>
  <si>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</si>
  <si>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</si>
  <si>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</si>
  <si>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</si>
  <si>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</si>
  <si>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</si>
  <si>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</si>
  <si>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</si>
  <si>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</si>
  <si>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</si>
  <si>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</si>
  <si>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</si>
  <si>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</si>
  <si>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</si>
  <si>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</si>
  <si>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</si>
  <si>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</si>
  <si>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</si>
  <si>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</si>
  <si>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</si>
  <si>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</si>
  <si>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</si>
  <si>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</si>
  <si>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</si>
  <si>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</si>
  <si>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</si>
  <si>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</si>
  <si>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</si>
  <si>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</si>
  <si>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</si>
  <si>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</si>
  <si>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</si>
  <si>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</si>
  <si>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</si>
  <si>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</si>
  <si>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</si>
  <si>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</si>
  <si>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</si>
  <si>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</si>
  <si>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</si>
  <si>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</si>
  <si>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</si>
  <si>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</si>
  <si>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</si>
  <si>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</si>
  <si>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</si>
  <si>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</si>
  <si>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</si>
  <si>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</si>
  <si>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</si>
  <si>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</si>
  <si>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</si>
  <si>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</si>
  <si>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</si>
  <si>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</si>
  <si>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</si>
  <si>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</si>
  <si>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</si>
  <si>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</si>
  <si>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</si>
  <si>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</si>
  <si>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</si>
  <si>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</si>
  <si>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</si>
  <si>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</si>
  <si>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</si>
  <si>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</si>
  <si>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</si>
  <si>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</si>
  <si>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</si>
  <si>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</si>
  <si>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</si>
  <si>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</si>
  <si>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</si>
  <si>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</si>
  <si>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</si>
  <si>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</si>
  <si>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</si>
  <si>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</si>
  <si>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</si>
  <si>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</si>
  <si>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</si>
  <si>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</si>
  <si>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</si>
  <si>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</si>
  <si>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</si>
  <si>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</si>
  <si>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</si>
  <si>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</si>
  <si>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</si>
  <si>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</si>
  <si>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</si>
  <si>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</si>
  <si>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</si>
  <si>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</si>
  <si>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</si>
  <si>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</si>
  <si>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</si>
  <si>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</si>
  <si>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</si>
  <si>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</si>
  <si>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</si>
  <si>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</si>
  <si>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</si>
  <si>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</si>
  <si>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</si>
  <si>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</si>
  <si>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</si>
  <si>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</si>
  <si>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</si>
  <si>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</si>
  <si>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</si>
  <si>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</si>
  <si>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</si>
  <si>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</si>
  <si>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</si>
  <si>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</si>
  <si>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</si>
  <si>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</si>
  <si>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</si>
  <si>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</si>
  <si>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</si>
  <si>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</si>
  <si>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</si>
  <si>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</si>
  <si>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</si>
  <si>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</si>
  <si>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</si>
  <si>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</si>
  <si>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</si>
  <si>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</si>
  <si>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</si>
  <si>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</si>
  <si>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</si>
  <si>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</si>
  <si>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</si>
  <si>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</si>
  <si>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</si>
  <si>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</si>
  <si>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</si>
  <si>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</si>
  <si>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</si>
  <si>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</si>
  <si>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</si>
  <si>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</si>
  <si>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</si>
  <si>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</si>
  <si>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</si>
  <si>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</si>
  <si>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</si>
  <si>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</si>
  <si>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</si>
  <si>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</si>
  <si>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</si>
  <si>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</si>
  <si>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</si>
  <si>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</si>
  <si>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</si>
  <si>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</si>
  <si>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</si>
  <si>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</si>
  <si>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</si>
  <si>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</si>
  <si>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</si>
  <si>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</si>
  <si>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</si>
  <si>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</si>
  <si>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</si>
  <si>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</si>
  <si>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</si>
  <si>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</si>
  <si>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</si>
  <si>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</si>
  <si>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</si>
  <si>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</si>
  <si>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</si>
  <si>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</si>
  <si>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</si>
  <si>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</si>
  <si>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</si>
  <si>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</si>
  <si>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</si>
  <si>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</si>
  <si>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</si>
  <si>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</si>
  <si>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</si>
  <si>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</si>
  <si>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</si>
  <si>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</si>
  <si>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</si>
  <si>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</si>
  <si>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</si>
  <si>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</si>
  <si>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</si>
  <si>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</si>
  <si>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</si>
  <si>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</si>
  <si>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</si>
  <si>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</si>
  <si>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</si>
  <si>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</si>
  <si>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</si>
  <si>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</si>
  <si>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</si>
  <si>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</si>
  <si>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</si>
  <si>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</si>
  <si>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</si>
  <si>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</si>
  <si>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</si>
  <si>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</si>
  <si>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</si>
  <si>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</si>
  <si>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</si>
  <si>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</si>
  <si>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</si>
  <si>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</si>
  <si>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</si>
  <si>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</si>
  <si>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</si>
  <si>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</si>
  <si>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</si>
  <si>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</si>
  <si>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</si>
  <si>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</si>
  <si>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</si>
  <si>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</si>
  <si>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</si>
  <si>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</si>
  <si>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</si>
  <si>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</si>
  <si>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</si>
  <si>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</si>
  <si>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</si>
  <si>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</si>
  <si>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</si>
  <si>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</si>
  <si>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</si>
  <si>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</si>
  <si>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</si>
  <si>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</si>
  <si>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</si>
  <si>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</si>
  <si>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</si>
  <si>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</si>
  <si>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</si>
  <si>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</si>
  <si>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</si>
  <si>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</si>
  <si>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</si>
  <si>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</si>
  <si>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</si>
  <si>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</si>
  <si>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</si>
  <si>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</si>
  <si>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</si>
  <si>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</si>
  <si>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</si>
  <si>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</si>
  <si>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</si>
  <si>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</si>
  <si>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</si>
  <si>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</si>
  <si>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</si>
  <si>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</si>
  <si>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</si>
  <si>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</si>
  <si>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</si>
  <si>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</si>
  <si>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</si>
  <si>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</si>
  <si>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</si>
  <si>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</si>
  <si>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</si>
  <si>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</si>
  <si>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</si>
  <si>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</si>
  <si>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</si>
  <si>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</si>
  <si>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</si>
  <si>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</si>
  <si>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</si>
  <si>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</si>
  <si>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</si>
  <si>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</si>
  <si>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</si>
  <si>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</si>
  <si>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</si>
  <si>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</si>
  <si>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</si>
  <si>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</si>
  <si>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</si>
  <si>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</si>
  <si>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</si>
  <si>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</si>
  <si>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</si>
  <si>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</si>
  <si>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</si>
  <si>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</si>
  <si>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</si>
  <si>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</si>
  <si>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</si>
  <si>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</si>
  <si>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</si>
  <si>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</si>
  <si>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</si>
  <si>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</si>
  <si>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</si>
  <si>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</si>
  <si>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</si>
  <si>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</si>
  <si>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</si>
  <si>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</si>
  <si>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</si>
  <si>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</si>
  <si>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</si>
  <si>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</si>
  <si>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</si>
  <si>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</si>
  <si>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</si>
  <si>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</si>
  <si>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</si>
  <si>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</si>
  <si>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</si>
  <si>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</si>
  <si>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</si>
  <si>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</si>
  <si>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</si>
  <si>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</si>
  <si>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</si>
  <si>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</si>
  <si>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</si>
  <si>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</si>
  <si>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</si>
  <si>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</si>
  <si>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</si>
  <si>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</si>
  <si>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</si>
  <si>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</si>
  <si>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</si>
  <si>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</si>
  <si>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</si>
  <si>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</si>
  <si>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</si>
  <si>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</si>
  <si>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</si>
  <si>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</si>
  <si>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</si>
  <si>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</si>
  <si>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</si>
  <si>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</si>
  <si>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</si>
  <si>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</si>
  <si>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</si>
  <si>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</si>
  <si>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</si>
  <si>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</si>
  <si>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</si>
  <si>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</si>
  <si>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</si>
  <si>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</si>
  <si>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</si>
  <si>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</si>
  <si>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</si>
  <si>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</si>
  <si>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</si>
  <si>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</si>
  <si>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</si>
  <si>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</si>
  <si>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</si>
  <si>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</si>
  <si>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</si>
  <si>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</si>
  <si>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</si>
  <si>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</si>
  <si>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</si>
  <si>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</si>
  <si>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</si>
  <si>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</si>
  <si>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</si>
  <si>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</si>
  <si>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</si>
  <si>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</si>
  <si>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</si>
  <si>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</si>
  <si>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</si>
  <si>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</si>
  <si>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</si>
  <si>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</si>
  <si>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</si>
  <si>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</si>
  <si>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</si>
  <si>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</si>
  <si>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</si>
  <si>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</si>
  <si>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</si>
  <si>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</si>
  <si>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</si>
  <si>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</si>
  <si>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</si>
  <si>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</si>
  <si>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</si>
  <si>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</si>
  <si>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</si>
  <si>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</si>
  <si>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</si>
  <si>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</si>
  <si>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</si>
  <si>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</si>
  <si>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</si>
  <si>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</si>
  <si>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</si>
  <si>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</si>
  <si>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</si>
  <si>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</si>
  <si>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</si>
  <si>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</si>
  <si>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</si>
  <si>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</si>
  <si>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</si>
  <si>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</si>
  <si>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</si>
  <si>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</si>
  <si>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</si>
  <si>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</si>
  <si>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</si>
  <si>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</si>
  <si>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</si>
  <si>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</si>
  <si>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</si>
  <si>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</si>
  <si>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</si>
  <si>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</si>
  <si>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</si>
  <si>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</si>
  <si>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</si>
  <si>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</si>
  <si>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</si>
  <si>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</si>
  <si>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</si>
  <si>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</si>
  <si>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</si>
  <si>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</si>
  <si>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</si>
  <si>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</si>
  <si>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</si>
  <si>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</si>
  <si>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</si>
  <si>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</si>
  <si>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</si>
  <si>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</si>
  <si>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</si>
  <si>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</si>
  <si>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</si>
  <si>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</si>
  <si>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</si>
  <si>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</si>
  <si>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</si>
  <si>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</si>
  <si>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</si>
  <si>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</si>
  <si>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</si>
  <si>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</si>
  <si>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</si>
  <si>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</si>
  <si>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</si>
  <si>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</si>
  <si>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</si>
  <si>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</si>
  <si>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</si>
  <si>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</si>
  <si>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</si>
  <si>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</si>
  <si>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</si>
  <si>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</si>
  <si>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</si>
  <si>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</si>
  <si>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</si>
  <si>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</si>
  <si>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</si>
  <si>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</si>
  <si>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</si>
  <si>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</si>
  <si>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</si>
  <si>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</si>
  <si>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</si>
  <si>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</si>
  <si>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</si>
  <si>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</si>
  <si>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</si>
  <si>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</si>
  <si>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</si>
  <si>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</si>
  <si>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</si>
  <si>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</si>
  <si>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</si>
  <si>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</si>
  <si>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</si>
  <si>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</si>
  <si>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</si>
  <si>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</si>
  <si>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</si>
  <si>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</si>
  <si>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</si>
  <si>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</si>
  <si>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</si>
  <si>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</si>
  <si>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</si>
  <si>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</si>
  <si>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</si>
  <si>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</si>
  <si>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</si>
  <si>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</si>
  <si>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</si>
  <si>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</si>
  <si>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</si>
  <si>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</si>
  <si>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</si>
  <si>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</si>
  <si>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</si>
  <si>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</si>
  <si>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</si>
  <si>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</si>
  <si>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</si>
  <si>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</si>
  <si>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</si>
  <si>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</si>
  <si>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</si>
  <si>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</si>
  <si>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</si>
  <si>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</si>
  <si>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</si>
  <si>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</si>
  <si>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</si>
  <si>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</si>
  <si>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</si>
  <si>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</si>
  <si>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</si>
  <si>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</si>
  <si>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</si>
  <si>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</si>
  <si>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</si>
  <si>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</si>
  <si>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</si>
  <si>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</si>
  <si>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</si>
  <si>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</si>
  <si>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</si>
  <si>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</si>
  <si>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</si>
  <si>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</si>
  <si>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</si>
  <si>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</si>
  <si>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</si>
  <si>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</si>
  <si>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</si>
  <si>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</si>
  <si>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</si>
  <si>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</si>
  <si>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</si>
  <si>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</si>
  <si>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</si>
  <si>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</si>
  <si>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</si>
  <si>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</si>
  <si>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</si>
  <si>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</si>
  <si>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</si>
  <si>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</si>
  <si>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</si>
  <si>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</si>
  <si>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</si>
  <si>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</si>
  <si>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</si>
  <si>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</si>
  <si>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</si>
  <si>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</si>
  <si>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</si>
  <si>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</si>
  <si>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</si>
  <si>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</si>
  <si>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</si>
  <si>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</si>
  <si>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</si>
  <si>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</si>
  <si>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</si>
  <si>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</si>
  <si>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</si>
  <si>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</si>
  <si>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</si>
  <si>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</si>
  <si>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</si>
  <si>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</si>
  <si>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</si>
  <si>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</si>
  <si>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</si>
  <si>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</si>
  <si>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</si>
  <si>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</si>
  <si>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</si>
  <si>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</si>
  <si>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</si>
  <si>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</si>
  <si>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</si>
  <si>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</si>
  <si>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</si>
  <si>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</si>
  <si>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</si>
  <si>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</si>
  <si>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</si>
  <si>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</si>
  <si>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</si>
  <si>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</si>
  <si>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</si>
  <si>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</si>
  <si>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</si>
  <si>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</si>
  <si>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</si>
  <si>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</si>
  <si>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</si>
  <si>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</si>
  <si>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</si>
  <si>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</si>
  <si>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</si>
  <si>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</si>
  <si>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</si>
  <si>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</si>
  <si>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</si>
  <si>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</si>
  <si>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</si>
  <si>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</si>
  <si>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</si>
  <si>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</si>
  <si>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</si>
  <si>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</si>
  <si>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</si>
  <si>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</si>
  <si>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</si>
  <si>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</si>
  <si>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</si>
  <si>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</si>
  <si>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</si>
  <si>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</si>
  <si>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</si>
  <si>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</si>
  <si>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</si>
  <si>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</si>
  <si>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</si>
  <si>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</si>
  <si>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</si>
  <si>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</si>
  <si>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</si>
  <si>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</si>
  <si>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</si>
  <si>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</si>
  <si>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</si>
  <si>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</si>
  <si>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</si>
  <si>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</si>
  <si>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</si>
  <si>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</si>
  <si>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</si>
  <si>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</si>
  <si>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</si>
  <si>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</si>
  <si>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</si>
  <si>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</si>
  <si>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</si>
  <si>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</si>
  <si>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</si>
  <si>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</si>
  <si>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</si>
  <si>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</si>
  <si>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</si>
  <si>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</si>
  <si>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</si>
  <si>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</si>
  <si>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</si>
  <si>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</si>
  <si>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</si>
  <si>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</si>
  <si>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</si>
  <si>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</si>
  <si>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</si>
  <si>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</si>
  <si>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</si>
  <si>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</si>
  <si>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</si>
  <si>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</si>
  <si>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</si>
  <si>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</si>
  <si>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</si>
  <si>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</si>
  <si>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</si>
  <si>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</si>
  <si>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</si>
  <si>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</si>
  <si>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</si>
  <si>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</si>
  <si>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</si>
  <si>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</si>
  <si>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</si>
  <si>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</si>
  <si>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</si>
  <si>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</si>
  <si>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</si>
  <si>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</si>
  <si>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</si>
  <si>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</si>
  <si>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</si>
  <si>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</si>
  <si>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</si>
  <si>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</si>
  <si>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</si>
  <si>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</si>
  <si>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</si>
  <si>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</si>
  <si>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</si>
  <si>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</si>
  <si>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</si>
  <si>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</si>
  <si>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</si>
  <si>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</si>
  <si>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</si>
  <si>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</si>
  <si>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</si>
  <si>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</si>
  <si>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</si>
  <si>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</si>
  <si>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</si>
  <si>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</si>
  <si>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</si>
  <si>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</si>
  <si>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</si>
  <si>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</si>
  <si>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</si>
  <si>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</si>
  <si>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</si>
  <si>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</si>
  <si>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</si>
  <si>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</si>
  <si>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</si>
  <si>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</si>
  <si>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</si>
  <si>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</si>
  <si>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</si>
  <si>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</si>
  <si>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</si>
  <si>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</si>
  <si>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</si>
  <si>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</si>
  <si>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</si>
  <si>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</si>
  <si>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</si>
  <si>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</si>
  <si>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</si>
  <si>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</si>
  <si>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</si>
  <si>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</si>
  <si>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</si>
  <si>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</si>
  <si>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</si>
  <si>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</si>
  <si>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</si>
  <si>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</si>
  <si>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</si>
  <si>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</si>
  <si>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</si>
  <si>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</si>
  <si>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</si>
  <si>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</si>
  <si>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</si>
  <si>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</si>
  <si>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</si>
  <si>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</si>
  <si>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</si>
  <si>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</si>
  <si>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</si>
  <si>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</si>
  <si>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</si>
  <si>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</si>
  <si>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</si>
  <si>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</si>
  <si>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</si>
  <si>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</si>
  <si>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</si>
  <si>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</si>
  <si>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</si>
  <si>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</si>
  <si>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</si>
  <si>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</si>
  <si>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</si>
  <si>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</si>
  <si>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</si>
  <si>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</si>
  <si>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</si>
  <si>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</si>
  <si>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</si>
  <si>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</si>
  <si>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</si>
  <si>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</si>
  <si>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</si>
  <si>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</si>
  <si>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</si>
  <si>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</si>
  <si>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</si>
  <si>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</si>
  <si>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</si>
  <si>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</si>
  <si>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</si>
  <si>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</si>
  <si>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</si>
  <si>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</si>
  <si>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</si>
  <si>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</si>
  <si>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</si>
  <si>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</si>
  <si>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</si>
  <si>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</si>
  <si>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</si>
  <si>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</si>
  <si>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</si>
  <si>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</si>
  <si>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</si>
  <si>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</si>
  <si>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</si>
  <si>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</si>
  <si>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</si>
  <si>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</si>
  <si>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</si>
  <si>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</si>
  <si>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</si>
  <si>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</si>
  <si>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</si>
  <si>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</si>
  <si>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</si>
  <si>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</si>
  <si>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</si>
  <si>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</si>
  <si>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</si>
  <si>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</si>
  <si>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</si>
  <si>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</si>
  <si>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</si>
  <si>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</si>
  <si>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</si>
  <si>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</si>
  <si>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</si>
  <si>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</si>
  <si>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</si>
  <si>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</si>
  <si>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</si>
  <si>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</si>
  <si>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</si>
  <si>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</si>
  <si>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</si>
  <si>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</si>
  <si>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</si>
  <si>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</si>
  <si>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</si>
  <si>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</si>
  <si>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</si>
  <si>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</si>
  <si>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</si>
  <si>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</si>
  <si>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</si>
  <si>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</si>
  <si>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</si>
  <si>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</si>
  <si>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</si>
  <si>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</si>
  <si>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</si>
  <si>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</si>
  <si>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</si>
  <si>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</si>
  <si>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</si>
  <si>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</si>
  <si>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</si>
  <si>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</si>
  <si>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</si>
  <si>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</si>
  <si>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</si>
  <si>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</si>
  <si>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</si>
  <si>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</si>
  <si>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</si>
  <si>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</si>
  <si>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</si>
  <si>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</si>
  <si>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</si>
  <si>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</si>
  <si>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</si>
  <si>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</si>
  <si>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</si>
  <si>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</si>
  <si>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</si>
  <si>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</si>
  <si>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</si>
  <si>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</si>
  <si>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</si>
  <si>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</si>
  <si>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</si>
  <si>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</si>
  <si>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</si>
  <si>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</si>
  <si>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</si>
  <si>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</si>
  <si>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</si>
  <si>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</si>
  <si>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</si>
  <si>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</si>
  <si>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</si>
  <si>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</si>
  <si>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</si>
  <si>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</si>
  <si>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</si>
  <si>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</si>
  <si>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</si>
  <si>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</si>
  <si>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</si>
  <si>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</si>
  <si>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</si>
  <si>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</si>
  <si>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</si>
  <si>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</si>
  <si>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</si>
  <si>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</si>
  <si>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</si>
  <si>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</si>
  <si>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</si>
  <si>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</si>
  <si>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</si>
  <si>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</si>
  <si>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</si>
  <si>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</si>
  <si>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</si>
  <si>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</si>
  <si>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</si>
  <si>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</si>
  <si>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</si>
  <si>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</si>
  <si>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</si>
  <si>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</si>
  <si>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</si>
  <si>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</si>
  <si>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</si>
  <si>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</si>
  <si>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</si>
  <si>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</si>
  <si>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</si>
  <si>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</si>
  <si>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</si>
  <si>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</si>
  <si>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</si>
  <si>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</si>
  <si>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</si>
  <si>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</si>
  <si>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</si>
  <si>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</si>
  <si>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</si>
  <si>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</si>
  <si>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</si>
  <si>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</si>
  <si>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</si>
  <si>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</si>
  <si>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</si>
  <si>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</si>
  <si>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</si>
  <si>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</si>
  <si>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</si>
  <si>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</si>
  <si>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</si>
  <si>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</si>
  <si>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</si>
  <si>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</si>
  <si>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</si>
  <si>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</si>
  <si>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</si>
  <si>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</si>
  <si>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</si>
  <si>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</si>
  <si>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</si>
  <si>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</si>
  <si>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</si>
  <si>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</si>
  <si>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</si>
  <si>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</si>
  <si>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</si>
  <si>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</si>
  <si>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</si>
  <si>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</si>
  <si>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</si>
  <si>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</si>
  <si>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</si>
  <si>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</si>
  <si>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</si>
  <si>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</si>
  <si>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</si>
  <si>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</si>
  <si>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</si>
  <si>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</si>
  <si>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</si>
  <si>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</si>
  <si>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</si>
  <si>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</si>
  <si>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</si>
  <si>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</si>
  <si>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</si>
  <si>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</si>
  <si>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</si>
  <si>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</si>
  <si>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</si>
  <si>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</si>
  <si>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</si>
  <si>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</si>
  <si>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</si>
  <si>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</si>
  <si>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</si>
  <si>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</si>
  <si>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</si>
  <si>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</si>
  <si>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</si>
  <si>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</si>
  <si>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</si>
  <si>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</si>
  <si>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</si>
  <si>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</si>
  <si>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</si>
  <si>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</si>
  <si>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</si>
  <si>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</si>
  <si>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</si>
  <si>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</si>
  <si>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</si>
  <si>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</si>
  <si>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</si>
  <si>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</si>
  <si>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</si>
  <si>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</si>
  <si>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</si>
  <si>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</si>
  <si>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</si>
  <si>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</si>
  <si>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</si>
  <si>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</si>
  <si>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</si>
  <si>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</si>
  <si>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</si>
  <si>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</si>
  <si>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</si>
  <si>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</si>
  <si>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</si>
  <si>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</si>
  <si>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</si>
  <si>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</si>
  <si>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</si>
  <si>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</si>
  <si>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</si>
  <si>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</si>
  <si>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</si>
  <si>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</si>
  <si>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</si>
  <si>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</si>
  <si>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</si>
  <si>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</si>
  <si>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</si>
  <si>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</si>
  <si>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</si>
  <si>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</si>
  <si>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</si>
  <si>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</si>
  <si>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</si>
  <si>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</si>
  <si>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</si>
  <si>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</si>
  <si>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</si>
  <si>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</si>
  <si>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</si>
  <si>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</si>
  <si>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</si>
  <si>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</si>
  <si>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</si>
  <si>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</si>
  <si>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</si>
  <si>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</si>
  <si>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</si>
  <si>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</si>
  <si>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</si>
  <si>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</si>
  <si>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</si>
  <si>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</si>
  <si>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</si>
  <si>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</si>
  <si>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</si>
  <si>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</si>
  <si>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</si>
  <si>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</si>
  <si>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</si>
  <si>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</si>
  <si>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</si>
  <si>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</si>
  <si>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</si>
  <si>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</si>
  <si>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</si>
  <si>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</si>
  <si>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</si>
  <si>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</si>
  <si>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</si>
  <si>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</si>
  <si>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</si>
  <si>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</si>
  <si>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</si>
  <si>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</si>
  <si>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</si>
  <si>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</si>
  <si>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</si>
  <si>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</si>
  <si>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</si>
  <si>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</si>
  <si>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</si>
  <si>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</si>
  <si>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</si>
  <si>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</si>
  <si>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</si>
  <si>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</si>
  <si>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</si>
  <si>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</si>
  <si>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</si>
  <si>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</si>
  <si>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</si>
  <si>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</si>
  <si>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</si>
  <si>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</si>
  <si>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</si>
  <si>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</si>
  <si>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</si>
  <si>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</si>
  <si>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</si>
  <si>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</si>
  <si>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</si>
  <si>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</si>
  <si>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</si>
  <si>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</si>
  <si>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</si>
  <si>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</si>
  <si>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</si>
  <si>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</si>
  <si>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</si>
  <si>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</si>
  <si>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</si>
  <si>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</si>
  <si>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</si>
  <si>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</si>
  <si>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</si>
  <si>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</si>
  <si>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</si>
  <si>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</si>
  <si>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</si>
  <si>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</si>
  <si>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</si>
  <si>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</si>
  <si>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</si>
  <si>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</si>
  <si>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</si>
  <si>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</si>
  <si>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</si>
  <si>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</si>
  <si>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</si>
  <si>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</si>
  <si>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</si>
  <si>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</si>
  <si>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</si>
  <si>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</si>
  <si>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</si>
  <si>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</si>
  <si>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</si>
  <si>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</si>
  <si>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</si>
  <si>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</si>
  <si>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</si>
  <si>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</si>
  <si>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</si>
  <si>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</si>
  <si>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</si>
  <si>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</si>
  <si>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</si>
  <si>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</si>
  <si>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</si>
  <si>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</si>
  <si>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</si>
  <si>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</si>
  <si>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</si>
  <si>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</si>
  <si>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</si>
  <si>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</si>
  <si>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</si>
  <si>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</si>
  <si>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</si>
  <si>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</si>
  <si>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</si>
  <si>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</si>
  <si>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</si>
  <si>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</si>
  <si>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</si>
  <si>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</si>
  <si>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</si>
  <si>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</si>
  <si>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</si>
  <si>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</si>
  <si>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</si>
  <si>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</si>
  <si>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</si>
  <si>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</si>
  <si>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</si>
  <si>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</si>
  <si>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</si>
  <si>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</si>
  <si>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</si>
  <si>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</si>
  <si>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</si>
  <si>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</si>
  <si>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</si>
  <si>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</si>
  <si>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</si>
  <si>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</si>
  <si>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</si>
  <si>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</si>
  <si>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</si>
  <si>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</si>
  <si>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</si>
  <si>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</si>
  <si>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</si>
  <si>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</si>
  <si>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</si>
  <si>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</si>
  <si>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</si>
  <si>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</si>
  <si>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</si>
  <si>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</si>
  <si>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</si>
  <si>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</si>
  <si>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</si>
  <si>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</si>
  <si>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</si>
  <si>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</si>
  <si>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</si>
  <si>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</si>
  <si>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</si>
  <si>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</si>
  <si>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</si>
  <si>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</si>
  <si>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</si>
  <si>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</si>
  <si>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</si>
  <si>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</si>
  <si>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</si>
  <si>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</si>
  <si>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</si>
  <si>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</si>
  <si>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</si>
  <si>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</si>
  <si>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</si>
  <si>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</si>
  <si>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</si>
  <si>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</si>
  <si>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</si>
  <si>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</si>
  <si>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</si>
  <si>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</si>
  <si>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</si>
  <si>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</si>
  <si>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</si>
  <si>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</si>
  <si>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</si>
  <si>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</si>
  <si>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</si>
  <si>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</si>
  <si>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</si>
  <si>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</si>
  <si>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</si>
  <si>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</si>
  <si>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</si>
  <si>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</si>
  <si>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</si>
  <si>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</si>
  <si>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</si>
  <si>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</si>
  <si>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</si>
  <si>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</si>
  <si>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</si>
  <si>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</si>
  <si>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</si>
  <si>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</si>
  <si>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</si>
  <si>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</si>
  <si>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</si>
  <si>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</si>
  <si>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</si>
  <si>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</si>
  <si>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</si>
  <si>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</si>
  <si>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</si>
  <si>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</si>
  <si>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</si>
  <si>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</si>
  <si>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</si>
  <si>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</si>
  <si>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</si>
  <si>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</si>
  <si>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</si>
  <si>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</si>
  <si>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</si>
  <si>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</si>
  <si>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</si>
  <si>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</si>
  <si>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</si>
  <si>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</si>
  <si>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</si>
  <si>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</si>
  <si>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</si>
  <si>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</si>
  <si>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</si>
  <si>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</si>
  <si>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</si>
  <si>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</si>
  <si>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</si>
  <si>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</si>
  <si>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</si>
  <si>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</si>
  <si>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</si>
  <si>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</si>
  <si>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</si>
  <si>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</si>
  <si>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</si>
  <si>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</si>
  <si>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</si>
  <si>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</si>
  <si>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</si>
  <si>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</si>
  <si>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</si>
  <si>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</si>
  <si>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</si>
  <si>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</si>
  <si>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</si>
  <si>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</si>
  <si>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</si>
  <si>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</si>
  <si>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</si>
  <si>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</si>
  <si>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</si>
  <si>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</si>
  <si>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</si>
  <si>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</si>
  <si>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</si>
  <si>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</si>
  <si>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</si>
  <si>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</si>
  <si>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</si>
  <si>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</si>
  <si>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</si>
  <si>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</si>
  <si>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</si>
  <si>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</si>
  <si>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</si>
  <si>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</si>
  <si>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</si>
  <si>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</si>
  <si>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</si>
  <si>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</si>
  <si>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</si>
  <si>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</si>
  <si>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</si>
  <si>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</si>
  <si>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</si>
  <si>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</si>
  <si>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</si>
  <si>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</si>
  <si>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</si>
  <si>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</si>
  <si>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</si>
  <si>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</si>
  <si>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</si>
  <si>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</si>
  <si>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</si>
  <si>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</si>
  <si>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</si>
  <si>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</si>
  <si>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</si>
  <si>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</si>
  <si>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</si>
  <si>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</si>
  <si>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</si>
  <si>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</si>
  <si>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</si>
  <si>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</si>
  <si>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</si>
  <si>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</si>
  <si>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</si>
  <si>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</si>
  <si>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</si>
  <si>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</si>
  <si>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</si>
  <si>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</si>
  <si>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</si>
  <si>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</si>
  <si>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</si>
  <si>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</si>
  <si>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</si>
  <si>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</si>
  <si>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</si>
  <si>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</si>
  <si>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</si>
  <si>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</si>
  <si>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</si>
  <si>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</si>
  <si>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</si>
  <si>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</si>
  <si>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</si>
  <si>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</si>
  <si>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</si>
  <si>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</si>
  <si>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</si>
  <si>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</si>
  <si>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</si>
  <si>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</si>
  <si>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</si>
  <si>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</si>
  <si>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</si>
  <si>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</si>
  <si>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</si>
  <si>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</si>
  <si>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</si>
  <si>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</si>
  <si>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</si>
  <si>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</si>
  <si>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</si>
  <si>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</si>
  <si>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</si>
  <si>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</si>
  <si>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</si>
  <si>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</si>
  <si>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</si>
  <si>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</si>
  <si>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</si>
  <si>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</si>
  <si>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</si>
  <si>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</si>
  <si>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</si>
  <si>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</si>
  <si>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</si>
  <si>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</si>
  <si>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</si>
  <si>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</si>
  <si>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</si>
  <si>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</si>
  <si>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</si>
  <si>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</si>
  <si>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</si>
  <si>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</si>
  <si>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</si>
  <si>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</si>
  <si>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</si>
  <si>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</si>
  <si>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</si>
  <si>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</si>
  <si>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</si>
  <si>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</si>
  <si>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</si>
  <si>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</si>
  <si>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</si>
  <si>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</si>
  <si>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</si>
  <si>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</si>
  <si>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</si>
  <si>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</si>
  <si>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</si>
  <si>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</si>
  <si>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</si>
  <si>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</si>
  <si>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</si>
  <si>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</si>
  <si>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</si>
  <si>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</si>
  <si>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</si>
  <si>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</si>
  <si>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</si>
  <si>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</si>
  <si>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</si>
  <si>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</si>
  <si>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</si>
  <si>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</si>
  <si>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</si>
  <si>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</si>
  <si>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</si>
  <si>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</si>
  <si>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</si>
  <si>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</si>
  <si>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</si>
  <si>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</si>
  <si>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</si>
  <si>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</si>
  <si>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</si>
  <si>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</si>
  <si>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</si>
  <si>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</si>
  <si>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</si>
  <si>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</si>
  <si>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</si>
  <si>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</si>
  <si>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</si>
  <si>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</si>
  <si>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</si>
  <si>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</si>
  <si>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</si>
  <si>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</si>
  <si>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</si>
  <si>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</si>
  <si>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</si>
  <si>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</si>
  <si>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</si>
  <si>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</si>
  <si>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</si>
  <si>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</si>
  <si>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</si>
  <si>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</si>
  <si>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</si>
  <si>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</si>
  <si>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</si>
  <si>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</si>
  <si>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</si>
  <si>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</si>
  <si>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</si>
  <si>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</si>
  <si>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</si>
  <si>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</si>
  <si>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</si>
  <si>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</si>
  <si>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</si>
  <si>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</si>
  <si>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</si>
  <si>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</si>
  <si>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</si>
  <si>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</si>
  <si>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</si>
  <si>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</si>
  <si>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</si>
  <si>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</si>
  <si>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</si>
  <si>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</si>
  <si>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</si>
  <si>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</si>
  <si>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</si>
  <si>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</si>
  <si>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</si>
  <si>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</si>
  <si>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</si>
  <si>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</si>
  <si>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</si>
  <si>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</si>
  <si>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</si>
  <si>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</si>
  <si>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</si>
  <si>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</si>
  <si>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</si>
  <si>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</si>
  <si>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</si>
  <si>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</si>
  <si>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</si>
  <si>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</si>
  <si>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</si>
  <si>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</si>
  <si>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</si>
  <si>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</si>
  <si>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</si>
  <si>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</si>
  <si>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</si>
  <si>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</si>
  <si>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</si>
  <si>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</si>
  <si>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</si>
  <si>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</si>
  <si>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</si>
  <si>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</si>
  <si>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</si>
  <si>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</si>
  <si>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</si>
  <si>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</si>
  <si>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</si>
  <si>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</si>
  <si>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</si>
  <si>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</si>
  <si>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</si>
  <si>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</si>
  <si>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</si>
  <si>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</si>
  <si>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</si>
  <si>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</si>
  <si>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</si>
  <si>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</si>
  <si>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</si>
  <si>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</si>
  <si>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</si>
  <si>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</si>
  <si>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</si>
  <si>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</si>
  <si>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</si>
  <si>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</si>
  <si>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</si>
  <si>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</si>
  <si>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</si>
  <si>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</si>
  <si>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</si>
  <si>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</si>
  <si>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</si>
  <si>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</si>
  <si>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</si>
  <si>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</si>
  <si>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</si>
  <si>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</si>
  <si>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</si>
  <si>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</si>
  <si>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</si>
  <si>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</si>
  <si>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</si>
  <si>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</si>
  <si>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</si>
  <si>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</si>
  <si>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</si>
  <si>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</si>
  <si>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</si>
  <si>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</si>
  <si>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</si>
  <si>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</si>
  <si>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</si>
  <si>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</si>
  <si>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</si>
  <si>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</si>
  <si>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</si>
  <si>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</si>
  <si>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</si>
  <si>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</si>
  <si>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</si>
  <si>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</si>
  <si>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</si>
  <si>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</si>
  <si>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</si>
  <si>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</si>
  <si>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</si>
  <si>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</si>
  <si>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</si>
  <si>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</si>
  <si>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</si>
  <si>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</si>
  <si>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</si>
  <si>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</si>
  <si>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</si>
  <si>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</si>
  <si>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</si>
  <si>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</si>
  <si>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</si>
  <si>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</si>
  <si>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</si>
  <si>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</si>
  <si>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</si>
  <si>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</si>
  <si>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</si>
  <si>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</si>
  <si>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</si>
  <si>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</si>
  <si>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</si>
  <si>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</si>
  <si>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</si>
  <si>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</si>
  <si>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</si>
  <si>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</si>
  <si>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</si>
  <si>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</si>
  <si>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</si>
  <si>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</si>
  <si>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</si>
  <si>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</si>
  <si>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</si>
  <si>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</si>
  <si>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</si>
  <si>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</si>
  <si>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</si>
  <si>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</si>
  <si>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</si>
  <si>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</si>
  <si>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</si>
  <si>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</si>
  <si>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</si>
  <si>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</si>
  <si>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</si>
  <si>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</si>
  <si>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</si>
  <si>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</si>
  <si>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</si>
  <si>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</si>
  <si>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</si>
  <si>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</si>
  <si>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</si>
  <si>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</si>
  <si>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</si>
  <si>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</si>
  <si>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</si>
  <si>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</si>
  <si>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</si>
  <si>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</si>
  <si>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</si>
  <si>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</si>
  <si>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</si>
  <si>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</si>
  <si>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</si>
  <si>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</si>
  <si>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</si>
  <si>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</si>
  <si>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</si>
  <si>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</si>
  <si>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</si>
  <si>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</si>
  <si>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</si>
  <si>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</si>
  <si>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</si>
  <si>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</si>
  <si>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</si>
  <si>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</si>
  <si>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</si>
  <si>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</si>
  <si>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</si>
  <si>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</si>
  <si>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</si>
  <si>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</si>
  <si>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</si>
  <si>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</si>
  <si>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</si>
  <si>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</si>
  <si>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</si>
  <si>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</si>
  <si>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</si>
  <si>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</si>
  <si>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</si>
  <si>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</si>
  <si>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</si>
  <si>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</si>
  <si>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</si>
  <si>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</si>
  <si>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</si>
  <si>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</si>
  <si>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</si>
  <si>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</si>
  <si>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</si>
  <si>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</si>
  <si>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</si>
  <si>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</si>
  <si>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</si>
  <si>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</si>
  <si>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</si>
  <si>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</si>
  <si>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</si>
  <si>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</si>
  <si>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</si>
  <si>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</si>
  <si>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</si>
  <si>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</si>
  <si>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</si>
  <si>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</si>
  <si>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</si>
  <si>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</si>
  <si>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</si>
  <si>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</si>
  <si>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</si>
  <si>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</si>
  <si>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</si>
  <si>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</si>
  <si>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</si>
  <si>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</si>
  <si>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</si>
  <si>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</si>
  <si>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</si>
  <si>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</si>
  <si>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</si>
  <si>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</si>
  <si>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</si>
  <si>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</si>
  <si>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</si>
  <si>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</si>
  <si>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</si>
  <si>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</si>
  <si>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</si>
  <si>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</si>
  <si>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</si>
  <si>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</si>
  <si>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</si>
  <si>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</si>
  <si>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</si>
  <si>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</si>
  <si>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</si>
  <si>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</si>
  <si>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</si>
  <si>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</si>
  <si>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</si>
  <si>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</si>
  <si>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</si>
  <si>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</si>
  <si>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</si>
  <si>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</si>
  <si>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</si>
  <si>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</si>
  <si>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</si>
  <si>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</si>
  <si>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</si>
  <si>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</si>
  <si>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</si>
  <si>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</si>
  <si>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</si>
  <si>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</si>
  <si>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</si>
  <si>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</si>
  <si>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</si>
  <si>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</si>
  <si>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</si>
  <si>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</si>
  <si>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</si>
  <si>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</si>
  <si>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</si>
  <si>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</si>
  <si>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</si>
  <si>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</si>
  <si>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</si>
  <si>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</si>
  <si>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</si>
  <si>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</si>
  <si>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</si>
  <si>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</si>
  <si>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</si>
  <si>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</si>
  <si>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</si>
  <si>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</si>
  <si>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</si>
  <si>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</si>
  <si>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</si>
  <si>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</si>
  <si>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</si>
  <si>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</si>
  <si>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</si>
  <si>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</si>
  <si>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</si>
  <si>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</si>
  <si>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</si>
  <si>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</si>
  <si>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</si>
  <si>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</si>
  <si>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</si>
  <si>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</si>
  <si>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</si>
  <si>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</si>
  <si>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</si>
  <si>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</si>
  <si>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</si>
  <si>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</si>
  <si>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</si>
  <si>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</si>
  <si>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</si>
  <si>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</si>
  <si>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</si>
  <si>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</si>
  <si>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</si>
  <si>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</si>
  <si>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</si>
  <si>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</si>
  <si>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</si>
  <si>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</si>
  <si>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</si>
  <si>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</si>
  <si>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</si>
  <si>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</si>
  <si>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</si>
  <si>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</si>
  <si>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</si>
  <si>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</si>
  <si>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</si>
  <si>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</si>
  <si>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</si>
  <si>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</si>
  <si>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</si>
  <si>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</si>
  <si>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</si>
  <si>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</si>
  <si>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</si>
  <si>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</si>
  <si>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</si>
  <si>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</si>
  <si>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</si>
  <si>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</si>
  <si>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</si>
  <si>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</si>
  <si>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</si>
  <si>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</si>
  <si>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</si>
  <si>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</si>
  <si>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</si>
  <si>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</si>
  <si>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</si>
  <si>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</si>
  <si>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</si>
  <si>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</si>
  <si>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</si>
  <si>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</si>
  <si>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</si>
  <si>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</si>
  <si>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</si>
  <si>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</si>
  <si>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</si>
  <si>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</si>
  <si>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</si>
  <si>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</si>
  <si>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</si>
  <si>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</si>
  <si>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</si>
  <si>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</si>
  <si>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</si>
  <si>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</si>
  <si>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</si>
  <si>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</si>
  <si>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</si>
  <si>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</si>
  <si>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</si>
  <si>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</si>
  <si>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</si>
  <si>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</si>
  <si>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</si>
  <si>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</si>
  <si>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</si>
  <si>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</si>
  <si>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</si>
  <si>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</si>
  <si>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</si>
  <si>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</si>
  <si>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</si>
  <si>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</si>
  <si>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</si>
  <si>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</si>
  <si>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</si>
  <si>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</si>
  <si>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</si>
  <si>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</si>
  <si>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</si>
  <si>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</si>
  <si>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</si>
  <si>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</si>
  <si>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</si>
  <si>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</si>
  <si>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</si>
  <si>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</si>
  <si>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</si>
  <si>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</si>
  <si>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</si>
  <si>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</si>
  <si>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</si>
  <si>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</si>
  <si>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</si>
  <si>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</si>
  <si>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</si>
  <si>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</si>
  <si>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</si>
  <si>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</si>
  <si>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</si>
  <si>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</si>
  <si>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</si>
  <si>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</si>
  <si>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</si>
  <si>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</si>
  <si>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</si>
  <si>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</si>
  <si>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</si>
  <si>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</si>
  <si>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</si>
  <si>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</si>
  <si>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</si>
  <si>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</si>
  <si>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</si>
  <si>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</si>
  <si>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</si>
  <si>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</si>
  <si>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</si>
  <si>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</si>
  <si>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</si>
  <si>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</si>
  <si>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</si>
  <si>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</si>
  <si>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</si>
  <si>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</si>
  <si>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</si>
  <si>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</si>
  <si>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</si>
  <si>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</si>
  <si>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</si>
  <si>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</si>
  <si>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</si>
  <si>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</si>
  <si>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</si>
  <si>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</si>
  <si>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</si>
  <si>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</si>
  <si>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</si>
  <si>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</si>
  <si>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</si>
  <si>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</si>
  <si>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</si>
  <si>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</si>
  <si>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</si>
  <si>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</si>
  <si>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</si>
  <si>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</si>
  <si>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</si>
  <si>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</si>
  <si>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</si>
  <si>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</si>
  <si>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</si>
  <si>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</si>
  <si>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</si>
  <si>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</si>
  <si>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</si>
  <si>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</si>
  <si>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</si>
  <si>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</si>
  <si>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</si>
  <si>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</si>
  <si>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</si>
  <si>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</si>
  <si>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</si>
  <si>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</si>
  <si>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</si>
  <si>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</si>
  <si>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</si>
  <si>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</si>
  <si>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</si>
  <si>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</si>
  <si>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</si>
  <si>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</si>
  <si>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</si>
  <si>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</si>
  <si>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</si>
  <si>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</si>
  <si>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</si>
  <si>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</si>
  <si>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</si>
  <si>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</si>
  <si>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</si>
  <si>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</si>
  <si>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</si>
  <si>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</si>
  <si>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</si>
  <si>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</si>
  <si>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</si>
  <si>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</si>
  <si>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</si>
  <si>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</si>
  <si>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</si>
  <si>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</si>
  <si>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</si>
  <si>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</si>
  <si>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</si>
  <si>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</si>
  <si>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</si>
  <si>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</si>
  <si>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</si>
  <si>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</si>
  <si>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</si>
  <si>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</si>
  <si>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</si>
  <si>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</si>
  <si>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</si>
  <si>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</si>
  <si>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</si>
  <si>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</si>
  <si>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</si>
  <si>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</si>
  <si>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</si>
  <si>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</si>
  <si>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</si>
  <si>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</si>
  <si>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</si>
  <si>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</si>
  <si>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</si>
  <si>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</si>
  <si>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</si>
  <si>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</si>
  <si>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</si>
  <si>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</si>
  <si>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</si>
  <si>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</si>
  <si>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</si>
  <si>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</si>
  <si>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</si>
  <si>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</si>
  <si>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</si>
  <si>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</si>
  <si>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</si>
  <si>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</si>
  <si>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</si>
  <si>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</si>
  <si>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</si>
  <si>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</si>
  <si>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</si>
  <si>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</si>
  <si>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</si>
  <si>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</si>
  <si>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</si>
  <si>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</si>
  <si>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</si>
  <si>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</si>
  <si>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</si>
  <si>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</si>
  <si>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</si>
  <si>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</si>
  <si>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</si>
  <si>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</si>
  <si>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</si>
  <si>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</si>
  <si>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</si>
  <si>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</si>
  <si>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</si>
  <si>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</si>
  <si>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</si>
  <si>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</si>
  <si>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</si>
  <si>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</si>
  <si>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</si>
  <si>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</si>
  <si>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</si>
  <si>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</si>
  <si>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</si>
  <si>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</si>
  <si>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</si>
  <si>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</si>
  <si>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</si>
  <si>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</si>
  <si>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</si>
  <si>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</si>
  <si>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</si>
  <si>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</si>
  <si>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</si>
  <si>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</si>
  <si>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</si>
  <si>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</si>
  <si>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</si>
  <si>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</si>
  <si>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</si>
  <si>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</si>
  <si>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</si>
  <si>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</si>
  <si>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</si>
  <si>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</si>
  <si>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</si>
  <si>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</si>
  <si>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</si>
  <si>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</si>
  <si>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</si>
  <si>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</si>
  <si>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</si>
  <si>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</si>
  <si>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</si>
  <si>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</si>
  <si>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</si>
  <si>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</si>
  <si>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</si>
  <si>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</si>
  <si>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</si>
  <si>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</si>
  <si>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</si>
  <si>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</si>
  <si>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</si>
  <si>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</si>
  <si>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</si>
  <si>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</si>
  <si>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</si>
  <si>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</si>
  <si>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</si>
  <si>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</si>
  <si>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</si>
  <si>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</si>
  <si>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</si>
  <si>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</si>
  <si>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</si>
  <si>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</si>
  <si>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</si>
  <si>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</si>
  <si>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</si>
  <si>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</si>
  <si>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</si>
  <si>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</si>
  <si>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</si>
  <si>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</si>
  <si>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</si>
  <si>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</si>
  <si>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</si>
  <si>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</si>
  <si>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</si>
  <si>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</si>
  <si>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</si>
  <si>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</si>
  <si>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</si>
  <si>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</si>
  <si>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</si>
  <si>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</si>
  <si>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</si>
  <si>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</si>
  <si>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</si>
  <si>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</si>
  <si>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</si>
  <si>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</si>
  <si>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</si>
  <si>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</si>
  <si>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</si>
  <si>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</si>
  <si>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</si>
  <si>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</si>
  <si>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</si>
  <si>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</si>
  <si>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</si>
  <si>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</si>
  <si>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</si>
  <si>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</si>
  <si>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</si>
  <si>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</si>
  <si>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</si>
  <si>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</si>
  <si>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</si>
  <si>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</si>
  <si>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</si>
  <si>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</si>
  <si>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</si>
  <si>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</si>
  <si>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</si>
  <si>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</si>
  <si>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</si>
  <si>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</si>
  <si>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</si>
  <si>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</si>
  <si>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</si>
  <si>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</si>
  <si>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</si>
  <si>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</si>
  <si>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</si>
  <si>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</si>
  <si>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</si>
  <si>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</si>
  <si>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</si>
  <si>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</si>
  <si>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</si>
  <si>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</si>
  <si>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</si>
  <si>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</si>
  <si>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</si>
  <si>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</si>
  <si>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</si>
  <si>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</si>
  <si>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</si>
  <si>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</si>
  <si>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</si>
  <si>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</si>
  <si>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</si>
  <si>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</si>
  <si>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</si>
  <si>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</si>
  <si>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</si>
  <si>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</si>
  <si>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</si>
  <si>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</si>
  <si>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</si>
  <si>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</si>
  <si>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</si>
  <si>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</si>
  <si>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</si>
  <si>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</si>
  <si>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</si>
  <si>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</si>
  <si>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</si>
  <si>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</si>
  <si>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</si>
  <si>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</si>
  <si>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</si>
  <si>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</si>
  <si>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</si>
  <si>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</si>
  <si>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</si>
  <si>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</si>
  <si>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</si>
  <si>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</si>
  <si>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</si>
  <si>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</si>
  <si>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</si>
  <si>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</si>
  <si>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</si>
  <si>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</si>
  <si>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</si>
  <si>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</si>
  <si>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</si>
  <si>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</si>
  <si>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</si>
  <si>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</si>
  <si>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</si>
  <si>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</si>
  <si>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</si>
  <si>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</si>
  <si>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</si>
  <si>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</si>
  <si>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</si>
  <si>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</si>
  <si>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</si>
  <si>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</si>
  <si>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</si>
  <si>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</si>
  <si>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</si>
  <si>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</si>
  <si>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</si>
  <si>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</si>
  <si>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</si>
  <si>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</si>
  <si>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</si>
  <si>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</si>
  <si>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</si>
  <si>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</si>
  <si>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</si>
  <si>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</si>
  <si>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</si>
  <si>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</si>
  <si>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</si>
  <si>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</si>
  <si>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</si>
  <si>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</si>
  <si>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</si>
  <si>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</si>
  <si>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</si>
  <si>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</si>
  <si>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</si>
  <si>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</si>
  <si>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</si>
  <si>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</si>
  <si>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</si>
  <si>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</si>
  <si>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</si>
  <si>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</si>
  <si>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</si>
  <si>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</si>
  <si>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</si>
  <si>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</si>
  <si>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</si>
  <si>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</si>
  <si>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</si>
  <si>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</si>
  <si>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</si>
  <si>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</si>
  <si>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</si>
  <si>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</si>
  <si>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</si>
  <si>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</si>
  <si>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</si>
  <si>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</si>
  <si>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</si>
  <si>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</si>
  <si>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</si>
  <si>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</si>
  <si>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</si>
  <si>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</si>
  <si>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</si>
  <si>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</si>
  <si>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</si>
  <si>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</si>
  <si>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</si>
  <si>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</si>
  <si>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</si>
  <si>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</si>
  <si>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</si>
  <si>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</si>
  <si>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</si>
  <si>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</si>
  <si>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</si>
  <si>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</si>
  <si>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</si>
  <si>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</si>
  <si>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</si>
  <si>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</si>
  <si>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</si>
  <si>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</si>
  <si>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</si>
  <si>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</si>
  <si>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</si>
  <si>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</si>
  <si>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</si>
  <si>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</si>
  <si>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</si>
  <si>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</si>
  <si>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</si>
  <si>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</si>
  <si>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</si>
  <si>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</si>
  <si>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</si>
  <si>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</si>
  <si>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</si>
  <si>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</si>
  <si>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</si>
  <si>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</si>
  <si>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</si>
  <si>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</si>
  <si>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</si>
  <si>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</si>
  <si>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</si>
  <si>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</si>
  <si>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</si>
  <si>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</si>
  <si>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</si>
  <si>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</si>
  <si>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</si>
  <si>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</si>
  <si>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</si>
  <si>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</si>
  <si>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</si>
  <si>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</si>
  <si>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</si>
  <si>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</si>
  <si>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</si>
  <si>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</si>
  <si>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</si>
  <si>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</si>
  <si>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</si>
  <si>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</si>
  <si>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</si>
  <si>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</si>
  <si>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</si>
  <si>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</si>
  <si>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</si>
  <si>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</si>
  <si>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</si>
  <si>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</si>
  <si>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</si>
  <si>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</si>
  <si>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</si>
  <si>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</si>
  <si>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</si>
  <si>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</si>
  <si>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</si>
  <si>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</si>
  <si>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</si>
  <si>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</si>
  <si>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</si>
  <si>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</si>
  <si>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</si>
  <si>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</si>
  <si>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</si>
  <si>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</si>
  <si>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</si>
  <si>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</si>
  <si>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</si>
  <si>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</si>
  <si>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</si>
  <si>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</si>
  <si>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</si>
  <si>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</si>
  <si>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</si>
  <si>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</si>
  <si>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</si>
  <si>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</si>
  <si>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</si>
  <si>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</si>
  <si>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</si>
  <si>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</si>
  <si>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</si>
  <si>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</si>
  <si>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</si>
  <si>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</si>
  <si>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</si>
  <si>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</si>
  <si>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</si>
  <si>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</si>
  <si>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</si>
  <si>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</si>
  <si>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</si>
  <si>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</si>
  <si>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</si>
  <si>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</si>
  <si>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</si>
  <si>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</si>
  <si>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</si>
  <si>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</si>
  <si>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</si>
  <si>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</si>
  <si>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</si>
  <si>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</si>
  <si>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</si>
  <si>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</si>
  <si>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</si>
  <si>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</si>
  <si>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</si>
  <si>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</si>
  <si>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</si>
  <si>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</si>
  <si>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</si>
  <si>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</si>
  <si>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</si>
  <si>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</si>
  <si>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</si>
  <si>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</si>
  <si>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</si>
  <si>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</si>
  <si>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</si>
  <si>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</si>
  <si>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</si>
  <si>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</si>
  <si>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</si>
  <si>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</si>
  <si>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</si>
  <si>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</si>
  <si>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</si>
  <si>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</si>
  <si>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</si>
  <si>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</si>
  <si>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</si>
  <si>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</si>
  <si>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</si>
  <si>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</si>
  <si>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</si>
  <si>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</si>
  <si>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</si>
  <si>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</si>
  <si>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</si>
  <si>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</si>
  <si>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</si>
  <si>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</si>
  <si>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</si>
  <si>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</si>
  <si>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</si>
  <si>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</si>
  <si>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</si>
  <si>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</si>
  <si>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</si>
  <si>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</si>
  <si>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</si>
  <si>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</si>
  <si>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</si>
  <si>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</si>
  <si>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</si>
  <si>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</si>
  <si>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</si>
  <si>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</si>
  <si>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</si>
  <si>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</si>
  <si>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</si>
  <si>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</si>
  <si>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</si>
  <si>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</si>
  <si>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</si>
  <si>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</si>
  <si>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</si>
  <si>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</si>
  <si>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</si>
  <si>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</si>
  <si>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</si>
  <si>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</si>
  <si>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</si>
  <si>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</si>
  <si>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</si>
  <si>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</si>
  <si>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</si>
  <si>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</si>
  <si>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</si>
  <si>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</si>
  <si>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</si>
  <si>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</si>
  <si>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</si>
  <si>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</si>
  <si>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</si>
  <si>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</si>
  <si>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</si>
  <si>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</si>
  <si>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</si>
  <si>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</si>
  <si>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</si>
  <si>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</si>
  <si>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</si>
  <si>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</si>
  <si>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</si>
  <si>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</si>
  <si>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</si>
  <si>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</si>
  <si>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</si>
  <si>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</si>
  <si>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</si>
  <si>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</si>
  <si>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</si>
  <si>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</si>
  <si>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</si>
  <si>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</si>
  <si>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</si>
  <si>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</si>
  <si>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</si>
  <si>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</si>
  <si>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</si>
  <si>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</si>
  <si>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</si>
  <si>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</si>
  <si>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</si>
  <si>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</si>
  <si>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</si>
  <si>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</si>
  <si>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</si>
  <si>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</si>
  <si>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</si>
  <si>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</si>
  <si>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</si>
  <si>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</si>
  <si>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</si>
  <si>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</si>
  <si>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</si>
  <si>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</si>
  <si>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</si>
  <si>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</si>
  <si>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</si>
  <si>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</si>
  <si>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</si>
  <si>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</si>
  <si>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</si>
  <si>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</si>
  <si>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</si>
  <si>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</si>
  <si>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</si>
  <si>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</si>
  <si>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</si>
  <si>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</si>
  <si>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</si>
  <si>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</si>
  <si>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</si>
  <si>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</si>
  <si>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</si>
  <si>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</si>
  <si>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</si>
  <si>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</si>
  <si>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</si>
  <si>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</si>
  <si>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</si>
  <si>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</si>
  <si>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</si>
  <si>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</si>
  <si>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</si>
  <si>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</si>
  <si>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</si>
  <si>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</si>
  <si>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</si>
  <si>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</si>
  <si>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</si>
  <si>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</si>
  <si>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</si>
  <si>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</si>
  <si>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</si>
  <si>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</si>
  <si>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</si>
  <si>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</si>
  <si>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</si>
  <si>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</si>
  <si>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</si>
  <si>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</si>
  <si>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</si>
  <si>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</si>
  <si>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</si>
  <si>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</si>
  <si>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</si>
  <si>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</si>
  <si>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</si>
  <si>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</si>
  <si>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</si>
  <si>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</si>
  <si>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</si>
  <si>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</si>
  <si>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</si>
  <si>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</si>
  <si>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</si>
  <si>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</si>
  <si>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</si>
  <si>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</si>
  <si>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</si>
  <si>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</si>
  <si>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</si>
  <si>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</si>
  <si>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</si>
  <si>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</si>
  <si>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</si>
  <si>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</si>
  <si>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</si>
  <si>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</si>
  <si>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</si>
  <si>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</si>
  <si>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</si>
  <si>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</si>
  <si>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</si>
  <si>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</si>
  <si>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</si>
  <si>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</si>
  <si>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</si>
  <si>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</si>
  <si>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</si>
  <si>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</si>
  <si>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</si>
  <si>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</si>
  <si>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</si>
  <si>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</si>
  <si>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</si>
  <si>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</si>
  <si>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</si>
  <si>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</si>
  <si>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</si>
  <si>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</si>
  <si>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</si>
  <si>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</si>
  <si>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</si>
  <si>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</si>
  <si>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</si>
  <si>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</si>
  <si>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</si>
  <si>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</si>
  <si>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</si>
  <si>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</si>
  <si>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</si>
  <si>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</si>
  <si>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</si>
  <si>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</si>
  <si>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</si>
  <si>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</si>
  <si>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</si>
  <si>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</si>
  <si>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</si>
  <si>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</si>
  <si>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</si>
  <si>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</si>
  <si>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</si>
  <si>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</si>
  <si>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</si>
  <si>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</si>
  <si>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</si>
  <si>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</si>
  <si>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</si>
  <si>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</si>
  <si>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</si>
  <si>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</si>
  <si>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</si>
  <si>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</si>
  <si>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</si>
  <si>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</si>
  <si>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</si>
  <si>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</si>
  <si>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</si>
  <si>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</si>
  <si>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</si>
  <si>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</si>
  <si>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</si>
  <si>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</si>
  <si>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</si>
  <si>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</si>
  <si>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</si>
  <si>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</si>
  <si>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</si>
  <si>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</si>
  <si>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</si>
  <si>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</si>
  <si>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</si>
  <si>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</si>
  <si>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</si>
  <si>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</si>
  <si>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</si>
  <si>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</si>
  <si>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</si>
  <si>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</si>
  <si>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</si>
  <si>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</si>
  <si>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</si>
  <si>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</si>
  <si>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</si>
  <si>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</si>
  <si>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</si>
  <si>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</si>
  <si>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</si>
  <si>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</si>
  <si>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</si>
  <si>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</si>
  <si>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</si>
  <si>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</si>
  <si>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</si>
  <si>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</si>
  <si>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</si>
  <si>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</si>
  <si>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</si>
  <si>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</si>
  <si>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</si>
  <si>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</si>
  <si>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</si>
  <si>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</si>
  <si>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</si>
  <si>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</si>
  <si>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</si>
  <si>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</si>
  <si>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</si>
  <si>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</si>
  <si>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</si>
  <si>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</si>
  <si>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</si>
  <si>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</si>
  <si>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</si>
  <si>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</si>
  <si>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</si>
  <si>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</si>
  <si>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</si>
  <si>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</si>
  <si>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</si>
  <si>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</si>
  <si>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</si>
  <si>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</si>
  <si>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</si>
  <si>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</si>
  <si>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</si>
  <si>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</si>
  <si>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</si>
  <si>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</si>
  <si>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</si>
  <si>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</si>
  <si>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</si>
  <si>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</si>
  <si>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</si>
  <si>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</si>
  <si>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</si>
  <si>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</si>
  <si>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</si>
  <si>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</si>
  <si>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</si>
  <si>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</si>
  <si>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</si>
  <si>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</si>
  <si>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</si>
  <si>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</si>
  <si>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</si>
  <si>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</si>
  <si>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</si>
  <si>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</si>
  <si>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</si>
  <si>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</si>
  <si>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</si>
  <si>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</si>
  <si>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</si>
  <si>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</si>
  <si>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</si>
  <si>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</si>
  <si>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</si>
  <si>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</si>
  <si>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</si>
  <si>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</si>
  <si>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</si>
  <si>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</si>
  <si>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</si>
  <si>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</si>
  <si>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</si>
  <si>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</si>
  <si>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</si>
  <si>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</si>
  <si>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</si>
  <si>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</si>
  <si>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</si>
  <si>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</si>
  <si>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</si>
  <si>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</si>
  <si>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</si>
  <si>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</si>
  <si>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</si>
  <si>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</si>
  <si>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</si>
  <si>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</si>
  <si>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</si>
  <si>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</si>
  <si>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</si>
  <si>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</si>
  <si>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</si>
  <si>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</si>
  <si>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</si>
  <si>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</si>
  <si>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</si>
  <si>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</si>
  <si>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</si>
  <si>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</si>
  <si>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</si>
  <si>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</si>
  <si>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</si>
  <si>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</si>
  <si>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</si>
  <si>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</si>
  <si>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</si>
  <si>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</si>
  <si>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</si>
  <si>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</si>
  <si>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</si>
  <si>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</si>
  <si>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</si>
  <si>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</si>
  <si>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</si>
  <si>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</si>
  <si>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</si>
  <si>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</si>
  <si>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</si>
  <si>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</si>
  <si>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</si>
  <si>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</si>
  <si>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</si>
  <si>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</si>
  <si>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</si>
  <si>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</si>
  <si>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</si>
  <si>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</si>
  <si>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</si>
  <si>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</si>
  <si>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</si>
  <si>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</si>
  <si>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</si>
  <si>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</si>
  <si>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</si>
  <si>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</si>
  <si>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</si>
  <si>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</si>
  <si>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</si>
  <si>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</si>
  <si>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</si>
  <si>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</si>
  <si>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</si>
  <si>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</si>
  <si>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</si>
  <si>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</si>
  <si>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</si>
  <si>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</si>
  <si>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</si>
  <si>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</si>
  <si>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</si>
  <si>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</si>
  <si>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</si>
  <si>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</si>
  <si>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</si>
  <si>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</si>
  <si>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</si>
  <si>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</si>
  <si>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</si>
  <si>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</si>
  <si>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</si>
  <si>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</si>
  <si>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</si>
  <si>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</si>
  <si>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</si>
  <si>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</si>
  <si>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</si>
  <si>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</si>
  <si>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</si>
  <si>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</si>
  <si>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</si>
  <si>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</si>
  <si>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</si>
  <si>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</si>
  <si>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</si>
  <si>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</si>
  <si>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</si>
  <si>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</si>
  <si>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</si>
  <si>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</si>
  <si>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</si>
  <si>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</si>
  <si>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</si>
  <si>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</si>
  <si>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</si>
  <si>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</si>
  <si>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</si>
  <si>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</si>
  <si>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</si>
  <si>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</si>
  <si>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</si>
  <si>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</si>
  <si>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</si>
  <si>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</si>
  <si>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</si>
  <si>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</si>
  <si>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</si>
  <si>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</si>
  <si>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</si>
  <si>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</si>
  <si>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</si>
  <si>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</si>
  <si>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</si>
  <si>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</si>
  <si>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</si>
  <si>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</si>
  <si>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</si>
  <si>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</si>
  <si>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</si>
  <si>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</si>
  <si>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</si>
  <si>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</si>
  <si>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</si>
  <si>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</si>
  <si>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</si>
  <si>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</si>
  <si>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</si>
  <si>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</si>
  <si>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</si>
  <si>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</si>
  <si>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</si>
  <si>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</si>
  <si>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</si>
  <si>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</si>
  <si>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</si>
  <si>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</si>
  <si>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</si>
  <si>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</si>
  <si>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</si>
  <si>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</si>
  <si>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</si>
  <si>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</si>
  <si>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</si>
  <si>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</si>
  <si>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</si>
  <si>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</si>
  <si>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</si>
  <si>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</si>
  <si>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</si>
  <si>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</si>
  <si>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</si>
  <si>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</si>
  <si>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</si>
  <si>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</si>
  <si>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</si>
  <si>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</si>
  <si>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</si>
  <si>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</si>
  <si>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</si>
  <si>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</si>
  <si>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</si>
  <si>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</si>
  <si>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</si>
  <si>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</si>
  <si>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</si>
  <si>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</si>
  <si>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</si>
  <si>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</si>
  <si>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</si>
  <si>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</si>
  <si>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</si>
  <si>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</si>
  <si>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</si>
  <si>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</si>
  <si>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</si>
  <si>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</si>
  <si>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</si>
  <si>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</si>
  <si>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</si>
  <si>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</si>
  <si>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</si>
  <si>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</si>
  <si>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</si>
  <si>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</si>
  <si>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</si>
  <si>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</si>
  <si>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</si>
  <si>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</si>
  <si>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</si>
  <si>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</si>
  <si>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</si>
  <si>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</si>
  <si>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</si>
  <si>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</si>
  <si>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</si>
  <si>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</si>
  <si>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</si>
  <si>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</si>
  <si>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</si>
  <si>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</si>
  <si>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</si>
  <si>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</si>
  <si>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</si>
  <si>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</si>
  <si>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</si>
  <si>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</si>
  <si>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</si>
  <si>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</si>
  <si>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</si>
  <si>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</si>
  <si>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</si>
  <si>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</si>
  <si>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</si>
  <si>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</si>
  <si>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</si>
  <si>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</si>
  <si>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</si>
  <si>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</si>
  <si>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</si>
  <si>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</si>
  <si>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</si>
  <si>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</si>
  <si>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</si>
  <si>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</si>
  <si>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</si>
  <si>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</si>
  <si>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</si>
  <si>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</si>
  <si>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</si>
  <si>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</si>
  <si>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</si>
  <si>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</si>
  <si>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</si>
  <si>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</si>
  <si>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</si>
  <si>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</si>
  <si>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</si>
  <si>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</si>
  <si>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</si>
  <si>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</si>
  <si>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</si>
  <si>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</si>
  <si>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</si>
  <si>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</si>
  <si>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</si>
  <si>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</si>
  <si>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</si>
  <si>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</si>
  <si>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</si>
  <si>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</si>
  <si>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</si>
  <si>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</si>
  <si>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</si>
  <si>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</si>
  <si>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</si>
  <si>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</si>
  <si>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</si>
  <si>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</si>
  <si>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</si>
  <si>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</si>
  <si>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</si>
  <si>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</si>
  <si>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</si>
  <si>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</si>
  <si>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</si>
  <si>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</si>
  <si>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</si>
  <si>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</si>
  <si>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</si>
  <si>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</si>
  <si>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</si>
  <si>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</si>
  <si>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</si>
  <si>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</si>
  <si>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</si>
  <si>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</si>
  <si>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</si>
  <si>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</si>
  <si>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</si>
  <si>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</si>
  <si>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</si>
  <si>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</si>
  <si>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</si>
  <si>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</si>
  <si>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</si>
  <si>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</si>
  <si>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</si>
  <si>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</si>
  <si>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</si>
  <si>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</si>
  <si>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</si>
  <si>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</si>
  <si>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</si>
  <si>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</si>
  <si>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</si>
  <si>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</si>
  <si>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</si>
  <si>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</si>
  <si>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</si>
  <si>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</si>
  <si>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</si>
  <si>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</si>
  <si>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</si>
  <si>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</si>
  <si>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</si>
  <si>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</si>
  <si>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</si>
  <si>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</si>
  <si>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</si>
  <si>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</si>
  <si>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</si>
  <si>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</si>
  <si>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</si>
  <si>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</si>
  <si>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</si>
  <si>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</si>
  <si>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</si>
  <si>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</si>
  <si>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</si>
  <si>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</si>
  <si>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</si>
  <si>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</si>
  <si>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</si>
  <si>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</si>
  <si>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</si>
  <si>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</si>
  <si>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</si>
  <si>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</si>
  <si>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</si>
  <si>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</si>
  <si>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</si>
  <si>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</si>
  <si>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</si>
  <si>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</si>
  <si>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</si>
  <si>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</si>
  <si>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</si>
  <si>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</si>
  <si>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</si>
  <si>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</si>
  <si>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</si>
  <si>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</si>
  <si>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</si>
  <si>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</si>
  <si>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</si>
  <si>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</si>
  <si>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</si>
  <si>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</si>
  <si>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</si>
  <si>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</si>
  <si>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</si>
  <si>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</si>
  <si>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</si>
  <si>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</si>
  <si>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</si>
  <si>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</si>
  <si>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</si>
  <si>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</si>
  <si>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</si>
  <si>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</si>
  <si>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</si>
  <si>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</si>
  <si>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</si>
  <si>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</si>
  <si>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</si>
  <si>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</si>
  <si>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</si>
  <si>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</si>
  <si>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</si>
  <si>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</si>
  <si>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</si>
  <si>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</si>
  <si>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</si>
  <si>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</si>
  <si>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</si>
  <si>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</si>
  <si>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</si>
  <si>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</si>
  <si>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</si>
  <si>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</si>
  <si>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</si>
  <si>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</si>
  <si>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</si>
  <si>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</si>
  <si>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</si>
  <si>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</si>
  <si>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</si>
  <si>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</si>
  <si>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</si>
  <si>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</si>
  <si>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</si>
  <si>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</si>
  <si>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</si>
  <si>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</si>
  <si>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</si>
  <si>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</si>
  <si>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</si>
  <si>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</si>
  <si>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</si>
  <si>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</si>
  <si>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</si>
  <si>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</si>
  <si>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</si>
  <si>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</si>
  <si>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</si>
  <si>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</si>
  <si>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</si>
  <si>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</si>
  <si>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</si>
  <si>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</si>
  <si>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</si>
  <si>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</si>
  <si>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</si>
  <si>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</si>
  <si>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</si>
  <si>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</si>
  <si>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</si>
  <si>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</si>
  <si>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</si>
  <si>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</si>
  <si>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</si>
  <si>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</si>
  <si>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</si>
  <si>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</si>
  <si>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</si>
  <si>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</si>
  <si>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</si>
  <si>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</si>
  <si>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</si>
  <si>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</si>
  <si>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</si>
  <si>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</si>
  <si>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</si>
  <si>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</si>
  <si>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</si>
  <si>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</si>
  <si>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</si>
  <si>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</si>
  <si>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</si>
  <si>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</si>
  <si>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</si>
  <si>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</si>
  <si>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</si>
  <si>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</si>
  <si>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</si>
  <si>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</si>
  <si>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</si>
  <si>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</si>
  <si>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</si>
  <si>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</si>
  <si>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</si>
  <si>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</si>
  <si>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</si>
  <si>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</si>
  <si>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</si>
  <si>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</si>
  <si>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</si>
  <si>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</si>
  <si>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</si>
  <si>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</si>
  <si>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</si>
  <si>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</si>
  <si>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</si>
  <si>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</si>
  <si>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</si>
  <si>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</si>
  <si>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</si>
  <si>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</si>
  <si>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</si>
  <si>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</si>
  <si>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</si>
  <si>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</si>
  <si>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</si>
  <si>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</si>
  <si>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</si>
  <si>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</si>
  <si>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</si>
  <si>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</si>
  <si>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</si>
  <si>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</si>
  <si>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</si>
  <si>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</si>
  <si>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</si>
  <si>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</si>
  <si>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</si>
  <si>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</si>
  <si>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</si>
  <si>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</si>
  <si>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</si>
  <si>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</si>
  <si>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</si>
  <si>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</si>
  <si>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</si>
  <si>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</si>
  <si>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</si>
  <si>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</si>
  <si>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</si>
  <si>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</si>
  <si>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</si>
  <si>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</si>
  <si>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</si>
  <si>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</si>
  <si>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</si>
  <si>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</si>
  <si>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</si>
  <si>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</si>
  <si>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</si>
  <si>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</si>
  <si>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</si>
  <si>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</si>
  <si>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</si>
  <si>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</si>
  <si>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</si>
  <si>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</si>
  <si>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</si>
  <si>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</si>
  <si>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</si>
  <si>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</si>
  <si>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</si>
  <si>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</si>
  <si>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</si>
  <si>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</si>
  <si>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</si>
  <si>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</si>
  <si>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</si>
  <si>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</si>
  <si>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</si>
  <si>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</si>
  <si>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</si>
  <si>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</si>
  <si>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</si>
  <si>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</si>
  <si>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</si>
  <si>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</si>
  <si>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</si>
  <si>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</si>
  <si>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</si>
  <si>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</si>
  <si>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</si>
  <si>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</si>
  <si>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</si>
  <si>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</si>
  <si>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</si>
  <si>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</si>
  <si>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</si>
  <si>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</si>
  <si>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</si>
  <si>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</si>
  <si>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</si>
  <si>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</si>
  <si>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</si>
  <si>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</si>
  <si>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</si>
  <si>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</si>
  <si>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</si>
  <si>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</si>
  <si>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</si>
  <si>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</si>
  <si>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</si>
  <si>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</si>
  <si>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</si>
  <si>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</si>
  <si>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</si>
  <si>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</si>
  <si>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</si>
  <si>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</si>
  <si>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</si>
  <si>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</si>
  <si>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</si>
  <si>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</si>
  <si>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</si>
  <si>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</si>
  <si>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</si>
  <si>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</si>
  <si>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</si>
  <si>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</si>
  <si>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</si>
  <si>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</si>
  <si>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</si>
  <si>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</si>
  <si>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</si>
  <si>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</si>
  <si>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</si>
  <si>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</si>
  <si>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</si>
  <si>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</si>
  <si>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</si>
  <si>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</si>
  <si>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</si>
  <si>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</si>
  <si>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</si>
  <si>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</si>
  <si>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</si>
  <si>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</si>
  <si>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</si>
  <si>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</si>
  <si>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</si>
  <si>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</si>
  <si>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</si>
  <si>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</si>
  <si>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</si>
  <si>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</si>
  <si>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</si>
  <si>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</si>
  <si>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</si>
  <si>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</si>
  <si>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</si>
  <si>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</si>
  <si>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</si>
  <si>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</si>
  <si>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</si>
  <si>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</si>
  <si>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</si>
  <si>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</si>
  <si>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</si>
  <si>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</si>
  <si>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</si>
  <si>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</si>
  <si>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</si>
  <si>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</si>
  <si>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</si>
  <si>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</si>
  <si>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</si>
  <si>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</si>
  <si>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</si>
  <si>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</si>
  <si>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</si>
  <si>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</si>
  <si>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</si>
  <si>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</si>
  <si>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</si>
  <si>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</si>
  <si>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</si>
  <si>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</si>
  <si>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</si>
  <si>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</si>
  <si>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</si>
  <si>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</si>
  <si>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</si>
  <si>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</si>
  <si>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</si>
  <si>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</si>
  <si>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</si>
  <si>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</si>
  <si>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</si>
  <si>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</si>
  <si>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</si>
  <si>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</si>
  <si>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</si>
  <si>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</si>
  <si>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</si>
  <si>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</si>
  <si>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</si>
  <si>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</si>
  <si>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</si>
  <si>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</si>
  <si>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</si>
  <si>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</si>
  <si>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</si>
  <si>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</si>
  <si>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</si>
  <si>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</si>
  <si>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</si>
  <si>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</si>
  <si>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</si>
  <si>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</si>
  <si>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</si>
  <si>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</si>
  <si>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</si>
  <si>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</si>
  <si>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</si>
  <si>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</si>
  <si>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</si>
  <si>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</si>
  <si>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</si>
  <si>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</si>
  <si>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</si>
  <si>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</si>
  <si>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</si>
  <si>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</si>
  <si>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</si>
  <si>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</si>
  <si>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</si>
  <si>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</si>
  <si>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</si>
  <si>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</si>
  <si>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</si>
  <si>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</si>
  <si>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</si>
  <si>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</si>
  <si>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</si>
  <si>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</si>
  <si>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</si>
  <si>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</si>
  <si>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</si>
  <si>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</si>
  <si>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</si>
  <si>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</si>
  <si>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</si>
  <si>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</si>
  <si>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</si>
  <si>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</si>
  <si>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</si>
  <si>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</si>
  <si>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</si>
  <si>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</si>
  <si>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</si>
  <si>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</si>
  <si>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</si>
  <si>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</si>
  <si>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</si>
  <si>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</si>
  <si>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</si>
  <si>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</si>
  <si>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</si>
  <si>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</si>
  <si>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</si>
  <si>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</si>
  <si>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</si>
  <si>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</si>
  <si>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</si>
  <si>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</si>
  <si>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</si>
  <si>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</si>
  <si>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</si>
  <si>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</si>
  <si>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</si>
  <si>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</si>
  <si>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</si>
  <si>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</si>
  <si>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</si>
  <si>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</si>
  <si>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</si>
  <si>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</si>
  <si>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</si>
  <si>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</si>
  <si>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</si>
  <si>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</si>
  <si>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</si>
  <si>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</si>
  <si>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</si>
  <si>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</si>
  <si>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</si>
  <si>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</si>
  <si>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</si>
  <si>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</si>
  <si>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</si>
  <si>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</si>
  <si>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</si>
  <si>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</si>
  <si>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</si>
  <si>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</si>
  <si>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</si>
  <si>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</si>
  <si>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</si>
  <si>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</si>
  <si>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</si>
  <si>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</si>
  <si>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</si>
  <si>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</si>
  <si>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</si>
  <si>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</si>
  <si>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</si>
  <si>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</si>
  <si>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</si>
  <si>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</si>
  <si>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</si>
  <si>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</si>
  <si>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</si>
  <si>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</si>
  <si>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</si>
  <si>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</si>
  <si>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</si>
  <si>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</si>
  <si>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</si>
  <si>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</si>
  <si>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</si>
  <si>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</si>
  <si>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</si>
  <si>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</si>
  <si>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</si>
  <si>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</si>
  <si>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</si>
  <si>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</si>
  <si>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</si>
  <si>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</si>
  <si>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</si>
  <si>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</si>
  <si>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</si>
  <si>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</si>
  <si>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</si>
  <si>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</si>
  <si>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</si>
  <si>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</si>
  <si>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</si>
  <si>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</si>
  <si>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</si>
  <si>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</si>
  <si>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</si>
  <si>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</si>
  <si>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</si>
  <si>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</si>
  <si>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</si>
  <si>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</si>
  <si>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</si>
  <si>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</si>
  <si>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</si>
  <si>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</si>
  <si>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</si>
  <si>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</si>
  <si>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</si>
  <si>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</si>
  <si>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</si>
  <si>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</si>
  <si>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</si>
  <si>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</si>
  <si>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</si>
  <si>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</si>
  <si>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</si>
  <si>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</si>
  <si>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</si>
  <si>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</si>
  <si>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</si>
  <si>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</si>
  <si>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</si>
  <si>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</si>
  <si>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</si>
  <si>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</si>
  <si>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</si>
  <si>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</si>
  <si>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</si>
  <si>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</si>
  <si>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</si>
  <si>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</si>
  <si>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</si>
  <si>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</si>
  <si>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</si>
  <si>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</si>
  <si>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</si>
  <si>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</si>
  <si>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</si>
  <si>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</si>
  <si>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</si>
  <si>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</si>
  <si>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</si>
  <si>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</si>
  <si>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</si>
  <si>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</si>
  <si>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</si>
  <si>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</si>
  <si>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</si>
  <si>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</si>
  <si>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</si>
  <si>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</si>
  <si>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</si>
  <si>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</si>
  <si>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</si>
  <si>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</si>
  <si>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</si>
  <si>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</si>
  <si>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</si>
  <si>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</si>
  <si>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</si>
  <si>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</si>
  <si>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</si>
  <si>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</si>
  <si>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</si>
  <si>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</si>
  <si>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</si>
  <si>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</si>
  <si>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</si>
  <si>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</si>
  <si>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</si>
  <si>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</si>
  <si>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</si>
  <si>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</si>
  <si>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</si>
  <si>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</si>
  <si>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</si>
  <si>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</si>
  <si>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</si>
  <si>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</si>
  <si>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</si>
  <si>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</si>
  <si>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</si>
  <si>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</si>
  <si>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</si>
  <si>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</si>
  <si>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</si>
  <si>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</si>
  <si>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</si>
  <si>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</si>
  <si>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</si>
  <si>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</si>
  <si>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</si>
  <si>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</si>
  <si>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</si>
  <si>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</si>
  <si>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</si>
  <si>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</si>
  <si>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</si>
  <si>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</si>
  <si>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</si>
  <si>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</si>
  <si>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</si>
  <si>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</si>
  <si>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</si>
  <si>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</si>
  <si>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</si>
  <si>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</si>
  <si>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</si>
  <si>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</si>
  <si>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</si>
  <si>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</si>
  <si>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</si>
  <si>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</si>
  <si>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</si>
  <si>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</si>
  <si>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</si>
  <si>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</si>
  <si>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</si>
  <si>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</si>
  <si>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</si>
  <si>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</si>
  <si>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</si>
  <si>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</si>
  <si>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</si>
  <si>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</si>
  <si>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</si>
  <si>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</si>
  <si>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</si>
  <si>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</si>
  <si>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</si>
  <si>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</si>
  <si>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</si>
  <si>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</si>
  <si>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</si>
  <si>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</si>
  <si>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</si>
  <si>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</si>
  <si>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</si>
  <si>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</si>
  <si>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</si>
  <si>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</si>
  <si>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</si>
  <si>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</si>
  <si>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</si>
  <si>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</si>
  <si>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</si>
  <si>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</si>
  <si>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</si>
  <si>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</si>
  <si>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</si>
  <si>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</si>
  <si>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</si>
  <si>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</si>
  <si>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</si>
  <si>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</si>
  <si>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</si>
  <si>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</si>
  <si>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</si>
  <si>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</si>
  <si>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</si>
  <si>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</si>
  <si>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</si>
  <si>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</si>
  <si>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</si>
  <si>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</si>
  <si>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</si>
  <si>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</si>
  <si>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</si>
  <si>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</si>
  <si>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</si>
  <si>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</si>
  <si>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</si>
  <si>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</si>
  <si>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</si>
  <si>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</si>
  <si>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</si>
  <si>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</si>
  <si>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</si>
  <si>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</si>
  <si>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</si>
  <si>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</si>
  <si>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</si>
  <si>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</si>
  <si>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</si>
  <si>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</si>
  <si>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</si>
  <si>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</si>
  <si>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</si>
  <si>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</si>
  <si>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</si>
  <si>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</si>
  <si>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</si>
  <si>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</si>
  <si>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</si>
  <si>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</si>
  <si>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</si>
  <si>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</si>
  <si>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</si>
  <si>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</si>
  <si>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</si>
  <si>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</si>
  <si>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</si>
  <si>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</si>
  <si>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</si>
  <si>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</si>
  <si>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</si>
  <si>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</si>
  <si>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</si>
  <si>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</si>
  <si>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</si>
  <si>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</si>
  <si>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</si>
  <si>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</si>
  <si>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</si>
  <si>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</si>
  <si>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</si>
  <si>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</si>
  <si>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</si>
  <si>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</si>
  <si>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</si>
  <si>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</si>
  <si>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</si>
  <si>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</si>
  <si>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</si>
  <si>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</si>
  <si>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</si>
  <si>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</si>
  <si>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</si>
  <si>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</si>
  <si>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</si>
  <si>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</si>
  <si>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</si>
  <si>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</si>
  <si>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</si>
  <si>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</si>
  <si>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</si>
  <si>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</si>
  <si>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</si>
  <si>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</si>
  <si>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</si>
  <si>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</si>
  <si>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</si>
  <si>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</si>
  <si>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</si>
  <si>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</si>
  <si>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</si>
  <si>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</si>
  <si>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</si>
  <si>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</si>
  <si>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</si>
  <si>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</si>
  <si>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</si>
  <si>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</si>
  <si>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</si>
  <si>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</si>
  <si>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</si>
  <si>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</si>
  <si>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</si>
  <si>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</si>
  <si>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</si>
  <si>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</si>
  <si>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</si>
  <si>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</si>
  <si>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</si>
  <si>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</si>
  <si>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</si>
  <si>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</si>
  <si>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</si>
  <si>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</si>
  <si>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</si>
  <si>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</si>
  <si>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</si>
  <si>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</si>
  <si>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</si>
  <si>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</si>
  <si>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</si>
  <si>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</si>
  <si>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</si>
  <si>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</si>
  <si>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</si>
  <si>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</si>
  <si>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</si>
  <si>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</si>
  <si>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</si>
  <si>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</si>
  <si>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</si>
  <si>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</si>
  <si>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</si>
  <si>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</si>
  <si>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</si>
  <si>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</si>
  <si>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</si>
  <si>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</si>
  <si>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</si>
  <si>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</si>
  <si>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</si>
  <si>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</si>
  <si>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</si>
  <si>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</si>
  <si>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</si>
  <si>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</si>
  <si>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</si>
  <si>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</si>
  <si>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</si>
  <si>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</si>
  <si>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</si>
  <si>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</si>
  <si>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</si>
  <si>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</si>
  <si>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</si>
  <si>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</si>
  <si>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</si>
  <si>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</si>
  <si>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</si>
  <si>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</si>
  <si>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</si>
  <si>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</si>
  <si>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</si>
  <si>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</si>
  <si>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</si>
  <si>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</si>
  <si>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</si>
  <si>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</si>
  <si>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</si>
  <si>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</si>
  <si>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</si>
  <si>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</si>
  <si>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</si>
  <si>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</si>
  <si>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</si>
  <si>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</si>
  <si>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</si>
  <si>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</si>
  <si>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</si>
  <si>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</si>
  <si>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</si>
  <si>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</si>
  <si>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</si>
  <si>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</si>
  <si>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</si>
  <si>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</si>
  <si>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</si>
  <si>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</si>
  <si>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</si>
  <si>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</si>
  <si>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</si>
  <si>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</si>
  <si>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</si>
  <si>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</si>
  <si>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</si>
  <si>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</si>
  <si>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</si>
  <si>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</si>
  <si>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</si>
  <si>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</si>
  <si>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</si>
  <si>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</si>
  <si>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</si>
  <si>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</si>
  <si>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</si>
  <si>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</si>
  <si>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</si>
  <si>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</si>
  <si>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</si>
  <si>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</si>
  <si>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</si>
  <si>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</si>
  <si>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</si>
  <si>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</si>
  <si>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</si>
  <si>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</si>
  <si>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</si>
  <si>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</si>
  <si>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</si>
  <si>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</si>
  <si>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</si>
  <si>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</si>
  <si>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</si>
  <si>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</si>
  <si>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</si>
  <si>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</si>
  <si>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</si>
  <si>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</si>
  <si>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</si>
  <si>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</si>
  <si>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</si>
  <si>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</si>
  <si>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</si>
  <si>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</si>
  <si>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</si>
  <si>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</si>
  <si>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</si>
  <si>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</si>
  <si>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</si>
  <si>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</si>
  <si>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</si>
  <si>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</si>
  <si>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</si>
  <si>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</si>
  <si>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</si>
  <si>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</si>
  <si>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</si>
  <si>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</si>
  <si>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</si>
  <si>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</si>
  <si>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</si>
  <si>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</si>
  <si>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</si>
  <si>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</si>
  <si>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</si>
  <si>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</si>
  <si>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</si>
  <si>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</si>
  <si>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</si>
  <si>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</si>
  <si>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</si>
  <si>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</si>
  <si>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</si>
  <si>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</si>
  <si>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</si>
  <si>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</si>
  <si>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</si>
  <si>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</si>
  <si>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</si>
  <si>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</si>
  <si>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</si>
  <si>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</si>
  <si>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</si>
  <si>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</si>
  <si>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</si>
  <si>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</si>
  <si>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</si>
  <si>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</si>
  <si>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</si>
  <si>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</si>
  <si>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</si>
  <si>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</si>
  <si>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</si>
  <si>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</si>
  <si>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</si>
  <si>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</si>
  <si>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</si>
  <si>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</si>
  <si>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</si>
  <si>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</si>
  <si>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</si>
  <si>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</si>
  <si>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</si>
  <si>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</si>
  <si>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</si>
  <si>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</si>
  <si>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</si>
  <si>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</si>
  <si>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</si>
  <si>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</si>
  <si>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</si>
  <si>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</si>
  <si>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</si>
  <si>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</si>
  <si>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</si>
  <si>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</si>
  <si>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</si>
  <si>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</si>
  <si>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</si>
  <si>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</si>
  <si>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</si>
  <si>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</si>
  <si>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</si>
  <si>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</si>
  <si>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</si>
  <si>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</si>
  <si>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</si>
  <si>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</si>
  <si>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</si>
  <si>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</si>
  <si>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</si>
  <si>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</si>
  <si>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</si>
  <si>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</si>
  <si>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</si>
  <si>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</si>
  <si>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</si>
  <si>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</si>
  <si>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</si>
  <si>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</si>
  <si>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</si>
  <si>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</si>
  <si>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</si>
  <si>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</si>
  <si>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</si>
  <si>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</si>
  <si>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</si>
  <si>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</si>
  <si>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</si>
  <si>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</si>
  <si>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</si>
  <si>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</si>
  <si>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</si>
  <si>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</si>
  <si>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</si>
  <si>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</si>
  <si>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</si>
  <si>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</si>
  <si>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</si>
  <si>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</si>
  <si>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</si>
  <si>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</si>
  <si>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</si>
  <si>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</si>
  <si>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</si>
  <si>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</si>
  <si>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</si>
  <si>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</si>
  <si>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</si>
  <si>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</si>
  <si>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</si>
  <si>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</si>
  <si>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</si>
  <si>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</si>
  <si>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</si>
  <si>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</si>
  <si>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</si>
  <si>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</si>
  <si>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</si>
  <si>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</si>
  <si>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</si>
  <si>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</si>
  <si>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</si>
  <si>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</si>
  <si>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</si>
  <si>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</si>
  <si>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</si>
  <si>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</si>
  <si>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</si>
  <si>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</si>
  <si>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</si>
  <si>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</si>
  <si>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</si>
  <si>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</si>
  <si>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</si>
  <si>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</si>
  <si>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</si>
  <si>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</si>
  <si>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</si>
  <si>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</si>
  <si>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</si>
  <si>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</si>
  <si>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</si>
  <si>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</si>
  <si>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</si>
  <si>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</si>
  <si>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</si>
  <si>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</si>
  <si>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</si>
  <si>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</si>
  <si>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</si>
  <si>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</si>
  <si>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</si>
  <si>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</si>
  <si>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</si>
  <si>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</si>
  <si>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</si>
  <si>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</si>
  <si>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</si>
  <si>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</si>
  <si>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</si>
  <si>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</si>
  <si>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</si>
  <si>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</si>
  <si>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</si>
  <si>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</si>
  <si>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</si>
  <si>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</si>
  <si>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</si>
  <si>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</si>
  <si>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</si>
  <si>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</si>
  <si>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</si>
  <si>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</si>
  <si>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</si>
  <si>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</si>
  <si>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</si>
  <si>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</si>
  <si>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</si>
  <si>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</si>
  <si>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</si>
  <si>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</si>
  <si>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</si>
  <si>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</si>
  <si>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</si>
  <si>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</si>
  <si>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</si>
  <si>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</si>
  <si>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</si>
  <si>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</si>
  <si>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</si>
  <si>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</si>
  <si>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</si>
  <si>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</si>
  <si>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</si>
  <si>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</si>
  <si>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</si>
  <si>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</si>
  <si>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</si>
  <si>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</si>
  <si>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</si>
  <si>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</si>
  <si>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</si>
  <si>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</si>
  <si>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</si>
  <si>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</si>
  <si>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</si>
  <si>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</si>
  <si>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</si>
  <si>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</si>
  <si>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</si>
  <si>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</si>
  <si>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</si>
  <si>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</si>
  <si>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</si>
  <si>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</si>
  <si>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</si>
  <si>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</si>
  <si>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</si>
  <si>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</si>
  <si>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</si>
  <si>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</si>
  <si>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</si>
  <si>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</si>
  <si>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</si>
  <si>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</si>
  <si>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</si>
  <si>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</si>
  <si>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</si>
  <si>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</si>
  <si>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</si>
  <si>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</si>
  <si>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</si>
  <si>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</si>
  <si>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</si>
  <si>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</si>
  <si>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</si>
  <si>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</si>
  <si>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</si>
  <si>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</si>
  <si>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</si>
  <si>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</si>
  <si>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</si>
  <si>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</si>
  <si>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</si>
  <si>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</si>
  <si>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</si>
  <si>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</si>
  <si>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</si>
  <si>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</si>
  <si>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</si>
  <si>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</si>
  <si>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</si>
  <si>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</si>
  <si>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</si>
  <si>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</si>
  <si>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</si>
  <si>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</si>
  <si>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</si>
  <si>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</si>
  <si>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</si>
  <si>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</si>
  <si>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</si>
  <si>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</si>
  <si>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</si>
  <si>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</si>
  <si>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</si>
  <si>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</si>
  <si>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</si>
  <si>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</si>
  <si>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</si>
  <si>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</si>
  <si>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</si>
  <si>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</si>
  <si>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</si>
  <si>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</si>
  <si>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</si>
  <si>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</si>
  <si>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</si>
  <si>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</si>
  <si>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</si>
  <si>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</si>
  <si>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</si>
  <si>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</si>
  <si>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</si>
  <si>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</si>
  <si>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</si>
  <si>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</si>
  <si>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</si>
  <si>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</si>
  <si>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</si>
  <si>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</si>
  <si>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</si>
  <si>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</si>
  <si>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</si>
  <si>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</si>
  <si>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</si>
  <si>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</si>
  <si>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</si>
  <si>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</si>
  <si>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</si>
  <si>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</si>
  <si>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</si>
  <si>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</si>
  <si>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</si>
  <si>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</si>
  <si>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</si>
  <si>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</si>
  <si>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</si>
  <si>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</si>
  <si>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</si>
  <si>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</si>
  <si>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</si>
  <si>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</si>
  <si>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</si>
  <si>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</si>
  <si>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</si>
  <si>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</si>
  <si>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</si>
  <si>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</si>
  <si>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</si>
  <si>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</si>
  <si>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</si>
  <si>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</si>
  <si>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</si>
  <si>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</si>
  <si>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</si>
  <si>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</si>
  <si>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</si>
  <si>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</si>
  <si>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</si>
  <si>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</si>
  <si>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</si>
  <si>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</si>
  <si>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</si>
  <si>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</si>
  <si>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</si>
  <si>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</si>
  <si>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</si>
  <si>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</si>
  <si>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</si>
  <si>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</si>
  <si>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</si>
  <si>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</si>
  <si>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</si>
  <si>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</si>
  <si>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</si>
  <si>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</si>
  <si>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</si>
  <si>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</si>
  <si>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</si>
  <si>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</si>
  <si>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</si>
  <si>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</si>
  <si>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</si>
  <si>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</si>
  <si>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</si>
  <si>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</si>
  <si>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</si>
  <si>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</si>
  <si>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</si>
  <si>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</si>
  <si>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</si>
  <si>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</si>
  <si>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</si>
  <si>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</si>
  <si>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</si>
  <si>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</si>
  <si>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</si>
  <si>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</si>
  <si>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</si>
  <si>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</si>
  <si>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</si>
  <si>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</si>
  <si>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</si>
  <si>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</si>
  <si>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</si>
  <si>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</si>
  <si>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</si>
  <si>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</si>
  <si>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</si>
  <si>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</si>
  <si>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</si>
  <si>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</si>
  <si>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</si>
  <si>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</si>
  <si>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</si>
  <si>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</si>
  <si>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</si>
  <si>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</si>
  <si>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</si>
  <si>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</si>
  <si>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</si>
  <si>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</si>
  <si>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</si>
  <si>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</si>
  <si>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</si>
  <si>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</si>
  <si>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</si>
  <si>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</si>
  <si>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</si>
  <si>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</si>
  <si>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</si>
  <si>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</si>
  <si>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</si>
  <si>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</si>
  <si>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</si>
  <si>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</si>
  <si>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</si>
  <si>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</si>
  <si>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</si>
  <si>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</si>
  <si>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</si>
  <si>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</si>
  <si>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</si>
  <si>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</si>
  <si>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</si>
  <si>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</si>
  <si>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</si>
  <si>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</si>
  <si>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</si>
  <si>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</si>
  <si>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</si>
  <si>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</si>
  <si>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</si>
  <si>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</si>
  <si>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</si>
  <si>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</si>
  <si>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</si>
  <si>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</si>
  <si>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</si>
  <si>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</si>
  <si>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</si>
  <si>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</si>
  <si>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</si>
  <si>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</si>
  <si>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</si>
  <si>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</si>
  <si>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</si>
  <si>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</si>
  <si>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</si>
  <si>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</si>
  <si>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</si>
  <si>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</si>
  <si>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</si>
  <si>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</si>
  <si>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</si>
  <si>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</si>
  <si>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</si>
  <si>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</si>
  <si>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</si>
  <si>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</si>
  <si>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</si>
  <si>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</si>
  <si>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</si>
  <si>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</si>
  <si>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</si>
  <si>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</si>
  <si>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</si>
  <si>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</si>
  <si>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</si>
  <si>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</si>
  <si>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</si>
  <si>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</si>
  <si>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</si>
  <si>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</si>
  <si>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</si>
  <si>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</si>
  <si>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</si>
  <si>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</si>
  <si>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</si>
  <si>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</si>
  <si>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</si>
  <si>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</si>
  <si>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</si>
  <si>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</si>
  <si>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</si>
  <si>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</si>
  <si>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</si>
  <si>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</si>
  <si>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</si>
  <si>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</si>
  <si>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</si>
  <si>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</si>
  <si>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</si>
  <si>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</si>
  <si>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</si>
  <si>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</si>
  <si>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</si>
  <si>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</si>
  <si>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</si>
  <si>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</si>
  <si>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</si>
  <si>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</si>
  <si>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</si>
  <si>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</si>
  <si>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</si>
  <si>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</si>
  <si>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</si>
  <si>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</si>
  <si>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</si>
  <si>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</si>
  <si>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</si>
  <si>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</si>
  <si>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</si>
  <si>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</si>
  <si>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</si>
  <si>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</si>
  <si>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</si>
  <si>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</si>
  <si>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</si>
  <si>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</si>
  <si>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</si>
  <si>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</si>
  <si>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</si>
  <si>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</si>
  <si>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</si>
  <si>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</si>
  <si>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</si>
  <si>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</si>
  <si>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</si>
  <si>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</si>
  <si>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</si>
  <si>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</si>
  <si>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</si>
  <si>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</si>
  <si>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</si>
  <si>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</si>
  <si>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</si>
  <si>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</si>
  <si>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</si>
  <si>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</si>
  <si>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</si>
  <si>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</si>
  <si>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</si>
  <si>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</si>
  <si>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</si>
  <si>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</si>
  <si>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</si>
  <si>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</si>
  <si>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</si>
  <si>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</si>
  <si>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</si>
  <si>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</si>
  <si>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</si>
  <si>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</si>
  <si>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</si>
  <si>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</si>
  <si>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</si>
  <si>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</si>
  <si>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</si>
  <si>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</si>
  <si>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</si>
  <si>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</si>
  <si>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</si>
  <si>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</si>
  <si>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</si>
  <si>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</si>
  <si>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</si>
  <si>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</si>
  <si>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</si>
  <si>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</si>
  <si>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</si>
  <si>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</si>
  <si>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</si>
  <si>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</si>
  <si>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</si>
  <si>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</si>
  <si>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</si>
  <si>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</si>
  <si>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</si>
  <si>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</si>
  <si>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</si>
  <si>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</si>
  <si>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</si>
  <si>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</si>
  <si>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</si>
  <si>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</si>
  <si>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</si>
  <si>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</si>
  <si>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</si>
  <si>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</si>
  <si>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</si>
  <si>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</si>
  <si>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</si>
  <si>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</si>
  <si>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</si>
  <si>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</si>
  <si>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</si>
  <si>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</si>
  <si>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</si>
  <si>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</si>
  <si>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</si>
  <si>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</si>
  <si>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</si>
  <si>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</si>
  <si>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</si>
  <si>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</si>
  <si>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</si>
  <si>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</si>
  <si>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</si>
  <si>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</si>
  <si>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</si>
  <si>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</si>
  <si>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</si>
  <si>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</si>
  <si>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</si>
  <si>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</si>
  <si>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</si>
  <si>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</si>
  <si>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</si>
  <si>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</si>
  <si>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</si>
  <si>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</si>
  <si>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</si>
  <si>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</si>
  <si>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</si>
  <si>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</si>
  <si>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</si>
  <si>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</si>
  <si>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</si>
  <si>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</si>
  <si>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</si>
  <si>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</si>
  <si>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</si>
  <si>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</si>
  <si>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</si>
  <si>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</si>
  <si>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</si>
  <si>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</si>
  <si>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</si>
  <si>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</si>
  <si>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</si>
  <si>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</si>
  <si>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</si>
  <si>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</si>
  <si>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</si>
  <si>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</si>
  <si>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</si>
  <si>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</si>
  <si>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</si>
  <si>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</si>
  <si>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</si>
  <si>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</si>
  <si>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</si>
  <si>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</si>
  <si>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</si>
  <si>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</si>
  <si>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</si>
  <si>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</si>
  <si>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</si>
  <si>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</si>
  <si>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</si>
  <si>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</si>
  <si>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</si>
  <si>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</si>
  <si>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</si>
  <si>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</si>
  <si>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</si>
  <si>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</si>
  <si>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</si>
  <si>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</si>
  <si>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</si>
  <si>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</si>
  <si>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</si>
  <si>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</si>
  <si>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</si>
  <si>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</si>
  <si>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</si>
  <si>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</si>
  <si>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</si>
  <si>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</si>
  <si>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</si>
  <si>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</si>
  <si>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</si>
  <si>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</si>
  <si>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</si>
  <si>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</si>
  <si>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</si>
  <si>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</si>
  <si>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</si>
  <si>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</si>
  <si>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</si>
  <si>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</si>
  <si>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</si>
  <si>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</si>
  <si>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</si>
  <si>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</si>
  <si>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</si>
  <si>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</si>
  <si>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</si>
  <si>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</si>
  <si>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</si>
  <si>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</si>
  <si>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</si>
  <si>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</si>
  <si>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</si>
  <si>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</si>
  <si>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</si>
  <si>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</si>
  <si>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</si>
  <si>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</si>
  <si>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</si>
  <si>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</si>
  <si>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</si>
  <si>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</si>
  <si>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</si>
  <si>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</si>
  <si>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</si>
  <si>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</si>
  <si>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</si>
  <si>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</si>
  <si>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</si>
  <si>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</si>
  <si>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</si>
  <si>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</si>
  <si>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</si>
  <si>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</si>
  <si>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</si>
  <si>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</si>
  <si>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</si>
  <si>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</si>
  <si>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</si>
  <si>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</si>
  <si>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</si>
  <si>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</si>
  <si>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</si>
  <si>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</si>
  <si>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</si>
  <si>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</si>
  <si>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</si>
  <si>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</si>
  <si>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</si>
  <si>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</si>
  <si>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</si>
  <si>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</si>
  <si>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</si>
  <si>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</si>
  <si>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</si>
  <si>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</si>
  <si>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</si>
  <si>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</si>
  <si>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</si>
  <si>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</si>
  <si>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</si>
  <si>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</si>
  <si>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</si>
  <si>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</si>
  <si>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</si>
  <si>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</si>
  <si>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</si>
  <si>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</si>
  <si>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</si>
  <si>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</si>
  <si>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</si>
  <si>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</si>
  <si>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</si>
  <si>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</si>
  <si>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</si>
  <si>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</si>
  <si>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</si>
  <si>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</si>
  <si>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</si>
  <si>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</si>
  <si>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</si>
  <si>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</si>
  <si>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</si>
  <si>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</si>
  <si>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</si>
  <si>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</si>
  <si>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</si>
  <si>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</si>
  <si>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</si>
  <si>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</si>
  <si>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</si>
  <si>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</si>
  <si>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</si>
  <si>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</si>
  <si>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</si>
  <si>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</si>
  <si>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</si>
  <si>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</si>
  <si>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</si>
  <si>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</si>
  <si>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</si>
  <si>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</si>
  <si>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</si>
  <si>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</si>
  <si>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</si>
  <si>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</si>
  <si>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</si>
  <si>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</si>
  <si>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</si>
  <si>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</si>
  <si>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</si>
  <si>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</si>
  <si>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</si>
  <si>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</si>
  <si>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</si>
  <si>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</si>
  <si>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</si>
  <si>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</si>
  <si>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</si>
  <si>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</si>
  <si>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</si>
  <si>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</si>
  <si>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</si>
  <si>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</si>
  <si>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</si>
  <si>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</si>
  <si>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</si>
  <si>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</si>
  <si>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</si>
  <si>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</si>
  <si>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</si>
  <si>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</si>
  <si>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</si>
  <si>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</si>
  <si>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</si>
  <si>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</si>
  <si>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</si>
  <si>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</si>
  <si>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</si>
  <si>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</si>
  <si>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</si>
  <si>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</si>
  <si>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</si>
  <si>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</si>
  <si>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</si>
  <si>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</si>
  <si>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</si>
  <si>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</si>
  <si>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</si>
  <si>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</si>
  <si>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</si>
  <si>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</si>
  <si>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</si>
  <si>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</si>
  <si>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</si>
  <si>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</si>
  <si>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</si>
  <si>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</si>
  <si>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</si>
  <si>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</si>
  <si>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</si>
  <si>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</si>
  <si>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</si>
  <si>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</si>
  <si>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</si>
  <si>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</si>
  <si>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</si>
  <si>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</si>
  <si>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</si>
  <si>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</si>
  <si>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</si>
  <si>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</si>
  <si>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</si>
  <si>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</si>
  <si>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</si>
  <si>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</si>
  <si>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</si>
  <si>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</si>
  <si>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</si>
  <si>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</si>
  <si>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</si>
  <si>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</si>
  <si>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</si>
  <si>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</si>
  <si>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</si>
  <si>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</si>
  <si>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</si>
  <si>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</si>
  <si>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</si>
  <si>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</si>
  <si>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</si>
  <si>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</si>
  <si>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</si>
  <si>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</si>
  <si>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</si>
  <si>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</si>
  <si>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</si>
  <si>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</si>
  <si>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</si>
  <si>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</si>
  <si>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</si>
  <si>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</si>
  <si>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</si>
  <si>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</si>
  <si>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</si>
  <si>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</si>
  <si>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</si>
  <si>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</si>
  <si>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</si>
  <si>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</si>
  <si>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</si>
  <si>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</si>
  <si>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</si>
  <si>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</si>
  <si>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</si>
  <si>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</si>
  <si>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</si>
  <si>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</si>
  <si>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</si>
  <si>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</si>
  <si>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</si>
  <si>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</si>
  <si>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</si>
  <si>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</si>
  <si>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</si>
  <si>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</si>
  <si>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</si>
  <si>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</si>
  <si>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</si>
  <si>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</si>
  <si>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</si>
  <si>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</si>
  <si>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</si>
  <si>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</si>
  <si>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</si>
  <si>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</si>
  <si>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</si>
  <si>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</si>
  <si>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</si>
  <si>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</si>
  <si>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</si>
  <si>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</si>
  <si>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</si>
  <si>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</si>
  <si>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</si>
  <si>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</si>
  <si>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</si>
  <si>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</si>
  <si>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</si>
  <si>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</si>
  <si>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</si>
  <si>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</si>
  <si>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</si>
  <si>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</si>
  <si>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</si>
  <si>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</si>
  <si>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</si>
  <si>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</si>
  <si>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</si>
  <si>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</si>
  <si>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</si>
  <si>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</si>
  <si>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</si>
  <si>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</si>
  <si>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</si>
  <si>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</si>
  <si>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</si>
  <si>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</si>
  <si>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</si>
  <si>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</si>
  <si>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</si>
  <si>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</si>
  <si>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</si>
  <si>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</si>
  <si>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</si>
  <si>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</si>
  <si>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</si>
  <si>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</si>
  <si>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</si>
  <si>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</si>
  <si>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</si>
  <si>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</si>
  <si>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</si>
  <si>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</si>
  <si>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</si>
  <si>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</si>
  <si>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</si>
  <si>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</si>
  <si>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</si>
  <si>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</si>
  <si>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</si>
  <si>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</si>
  <si>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</si>
  <si>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</si>
  <si>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</si>
  <si>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</si>
  <si>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</si>
  <si>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</si>
  <si>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</si>
  <si>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</si>
  <si>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</si>
  <si>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</si>
  <si>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</si>
  <si>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</si>
  <si>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</si>
  <si>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</si>
  <si>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</si>
  <si>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</si>
  <si>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</si>
  <si>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</si>
  <si>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</si>
  <si>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</si>
  <si>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</si>
  <si>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</si>
  <si>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</si>
  <si>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</si>
  <si>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</si>
  <si>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</si>
  <si>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</si>
  <si>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</si>
  <si>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</si>
  <si>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</si>
  <si>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</si>
  <si>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</si>
  <si>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</si>
  <si>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</si>
  <si>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</si>
  <si>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</si>
  <si>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</si>
  <si>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</si>
  <si>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</si>
  <si>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</si>
  <si>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</si>
  <si>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</si>
  <si>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</si>
  <si>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</si>
  <si>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</si>
  <si>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</si>
  <si>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</si>
  <si>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</si>
  <si>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</si>
  <si>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</si>
  <si>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</si>
  <si>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</si>
  <si>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</si>
  <si>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</si>
  <si>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</si>
  <si>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</si>
  <si>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</si>
  <si>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</si>
  <si>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</si>
  <si>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</si>
  <si>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</si>
  <si>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</si>
  <si>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</si>
  <si>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</si>
  <si>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</si>
  <si>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</si>
  <si>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</si>
  <si>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</si>
  <si>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</si>
  <si>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</si>
  <si>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</si>
  <si>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</si>
  <si>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</si>
  <si>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</si>
  <si>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</si>
  <si>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</si>
  <si>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</si>
  <si>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</si>
  <si>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</si>
  <si>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</si>
  <si>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</si>
  <si>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</si>
  <si>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</si>
  <si>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</si>
  <si>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</si>
  <si>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</si>
  <si>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</si>
  <si>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</si>
  <si>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</si>
  <si>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</si>
  <si>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</si>
  <si>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</si>
  <si>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</si>
  <si>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</si>
  <si>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</si>
  <si>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</si>
  <si>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</si>
  <si>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</si>
  <si>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</si>
  <si>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</si>
  <si>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</si>
  <si>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</si>
  <si>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</si>
  <si>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</si>
  <si>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</si>
  <si>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</si>
  <si>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</si>
  <si>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</si>
  <si>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</si>
  <si>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</si>
  <si>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</si>
  <si>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</si>
  <si>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</si>
  <si>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</si>
  <si>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</si>
  <si>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</si>
  <si>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</si>
  <si>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</si>
  <si>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</si>
  <si>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</si>
  <si>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</si>
  <si>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</si>
  <si>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</si>
  <si>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</si>
  <si>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</si>
  <si>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</si>
  <si>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</si>
  <si>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</si>
  <si>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</si>
  <si>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</si>
  <si>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</si>
  <si>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</si>
  <si>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</si>
  <si>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</si>
  <si>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</si>
  <si>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</si>
  <si>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</si>
  <si>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</si>
  <si>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</si>
  <si>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</si>
  <si>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</si>
  <si>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</si>
  <si>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</si>
  <si>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</si>
  <si>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</si>
  <si>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</si>
  <si>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</si>
  <si>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</si>
  <si>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</si>
  <si>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</si>
  <si>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</si>
  <si>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</si>
  <si>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</si>
  <si>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</si>
  <si>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</si>
  <si>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</si>
  <si>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</si>
  <si>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</si>
  <si>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</si>
  <si>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</si>
  <si>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</si>
  <si>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</si>
  <si>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</si>
  <si>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</si>
  <si>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</si>
  <si>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</si>
  <si>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</si>
  <si>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</si>
  <si>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</si>
  <si>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</si>
  <si>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</si>
  <si>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</si>
  <si>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</si>
  <si>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</si>
  <si>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</si>
  <si>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</si>
  <si>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</si>
  <si>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</si>
  <si>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</si>
  <si>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</si>
  <si>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</si>
  <si>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</si>
  <si>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</si>
  <si>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</si>
  <si>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</si>
  <si>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</si>
  <si>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</si>
  <si>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</si>
  <si>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</si>
  <si>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</si>
  <si>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</si>
  <si>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</si>
  <si>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</si>
  <si>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</si>
  <si>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</si>
  <si>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</si>
  <si>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</si>
  <si>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</si>
  <si>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</si>
  <si>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</si>
  <si>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</si>
  <si>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</si>
  <si>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</si>
  <si>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</si>
  <si>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</si>
  <si>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</si>
  <si>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</si>
  <si>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</si>
  <si>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</si>
  <si>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</si>
  <si>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</si>
  <si>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</si>
  <si>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</si>
  <si>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</si>
  <si>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</si>
  <si>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</si>
  <si>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</si>
  <si>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</si>
  <si>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</si>
  <si>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</si>
  <si>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</si>
  <si>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</si>
  <si>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</si>
  <si>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</si>
  <si>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</si>
  <si>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</si>
  <si>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</si>
  <si>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</si>
  <si>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</si>
  <si>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</si>
  <si>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</si>
  <si>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</si>
  <si>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</si>
  <si>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</si>
  <si>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</si>
  <si>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</si>
  <si>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</si>
  <si>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</si>
  <si>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</si>
  <si>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</si>
  <si>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</si>
  <si>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</si>
  <si>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</si>
  <si>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</si>
  <si>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</si>
  <si>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</si>
  <si>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</si>
  <si>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</si>
  <si>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</si>
  <si>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</si>
  <si>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</si>
  <si>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</si>
  <si>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</si>
  <si>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</si>
  <si>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</si>
  <si>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</si>
  <si>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</si>
  <si>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</si>
  <si>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</si>
  <si>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</si>
  <si>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</si>
  <si>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</si>
  <si>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</si>
  <si>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</si>
  <si>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</si>
  <si>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</si>
  <si>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</si>
  <si>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</si>
  <si>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</si>
  <si>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</si>
  <si>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</si>
  <si>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</si>
  <si>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</si>
  <si>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</si>
  <si>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</si>
  <si>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</si>
  <si>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</si>
  <si>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</si>
  <si>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</si>
  <si>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</si>
  <si>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</si>
  <si>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</si>
  <si>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</si>
  <si>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</si>
  <si>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</si>
  <si>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</si>
  <si>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</si>
  <si>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</si>
  <si>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</si>
  <si>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</si>
  <si>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</si>
  <si>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</si>
  <si>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</si>
  <si>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</si>
  <si>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</si>
  <si>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</si>
  <si>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</si>
  <si>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</si>
  <si>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</si>
  <si>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</si>
  <si>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</si>
  <si>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</si>
  <si>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</si>
  <si>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</si>
  <si>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</si>
  <si>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</si>
  <si>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</si>
  <si>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</si>
  <si>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</si>
  <si>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</si>
  <si>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</si>
  <si>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</si>
  <si>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</si>
  <si>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</si>
  <si>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</si>
  <si>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</si>
  <si>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</si>
  <si>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</si>
  <si>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</si>
  <si>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</si>
  <si>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</si>
  <si>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</si>
  <si>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</si>
  <si>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</si>
  <si>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</si>
  <si>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</si>
  <si>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</si>
  <si>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</si>
  <si>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</si>
  <si>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</si>
  <si>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</si>
  <si>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</si>
  <si>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</si>
  <si>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</si>
  <si>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</si>
  <si>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</si>
  <si>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</si>
  <si>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</si>
  <si>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</si>
  <si>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</si>
  <si>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</si>
  <si>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</si>
  <si>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</si>
  <si>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</si>
  <si>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</si>
  <si>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</si>
  <si>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</si>
  <si>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</si>
  <si>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</si>
  <si>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</si>
  <si>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</si>
  <si>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</si>
  <si>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</si>
  <si>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</si>
  <si>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</si>
  <si>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</si>
  <si>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</si>
  <si>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</si>
  <si>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</si>
  <si>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</si>
  <si>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</si>
  <si>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</si>
  <si>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</si>
  <si>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</si>
  <si>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</si>
  <si>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</si>
  <si>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</si>
  <si>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</si>
  <si>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</si>
  <si>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</si>
  <si>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</si>
  <si>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</si>
  <si>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</si>
  <si>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</si>
  <si>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</si>
  <si>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</si>
  <si>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</si>
  <si>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</si>
  <si>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</si>
  <si>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</si>
  <si>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</si>
  <si>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</si>
  <si>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</si>
  <si>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</si>
  <si>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</si>
  <si>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</si>
  <si>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</si>
  <si>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</si>
  <si>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</si>
  <si>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</si>
  <si>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</si>
  <si>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</si>
  <si>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</si>
  <si>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</si>
  <si>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</si>
  <si>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</si>
  <si>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</si>
  <si>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</si>
  <si>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</si>
  <si>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</si>
  <si>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</si>
  <si>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</si>
  <si>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</si>
  <si>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</si>
  <si>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</si>
  <si>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</si>
  <si>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</si>
  <si>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</si>
  <si>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</si>
  <si>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</si>
  <si>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</si>
  <si>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</si>
  <si>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</si>
  <si>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</si>
  <si>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</si>
  <si>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</si>
  <si>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</si>
  <si>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</si>
  <si>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</si>
  <si>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</si>
  <si>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</si>
  <si>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</si>
  <si>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</si>
  <si>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</si>
  <si>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</si>
  <si>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</si>
  <si>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</si>
  <si>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</si>
  <si>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</si>
  <si>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</si>
  <si>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</si>
  <si>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</si>
  <si>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</si>
  <si>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</si>
  <si>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</si>
  <si>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</si>
  <si>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</si>
  <si>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</si>
  <si>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</si>
  <si>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</si>
  <si>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</si>
  <si>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</si>
  <si>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</si>
  <si>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</si>
  <si>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</si>
  <si>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</si>
  <si>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</si>
  <si>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</si>
  <si>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</si>
  <si>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</si>
  <si>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</si>
  <si>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</si>
  <si>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</si>
  <si>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</si>
  <si>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</si>
  <si>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</si>
  <si>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</si>
  <si>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</si>
  <si>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</si>
  <si>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</si>
  <si>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</si>
  <si>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</si>
  <si>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</si>
  <si>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</si>
  <si>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</si>
  <si>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</si>
  <si>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</si>
  <si>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</si>
  <si>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</si>
  <si>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</si>
  <si>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</si>
  <si>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</si>
  <si>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</si>
  <si>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</si>
  <si>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</si>
  <si>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</si>
  <si>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</si>
  <si>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</si>
  <si>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</si>
  <si>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</si>
  <si>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</si>
  <si>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</si>
  <si>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</si>
  <si>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</si>
  <si>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</si>
  <si>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</si>
  <si>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</si>
  <si>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</si>
  <si>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</si>
  <si>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</si>
  <si>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</si>
  <si>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</si>
  <si>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</si>
  <si>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</si>
  <si>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</si>
  <si>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</si>
  <si>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</si>
  <si>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</si>
  <si>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</si>
  <si>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</si>
  <si>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</si>
  <si>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</si>
  <si>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</si>
  <si>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</si>
  <si>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</si>
  <si>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</si>
  <si>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</si>
  <si>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</si>
  <si>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</si>
  <si>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</si>
  <si>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</si>
  <si>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</si>
  <si>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</si>
  <si>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</si>
  <si>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</si>
  <si>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</si>
  <si>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</si>
  <si>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</si>
  <si>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</si>
  <si>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</si>
  <si>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</si>
  <si>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</si>
  <si>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</si>
  <si>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</si>
  <si>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</si>
  <si>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</si>
  <si>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</si>
  <si>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</si>
  <si>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</si>
  <si>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</si>
  <si>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</si>
  <si>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</si>
  <si>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</si>
  <si>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</si>
  <si>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</si>
  <si>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</si>
  <si>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</si>
  <si>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</si>
  <si>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</si>
  <si>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</si>
  <si>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</si>
  <si>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</si>
  <si>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</si>
  <si>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</si>
  <si>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</si>
  <si>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</si>
  <si>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</si>
  <si>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</si>
  <si>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</si>
  <si>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</si>
  <si>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</si>
  <si>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</si>
  <si>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</si>
  <si>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</si>
  <si>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</si>
  <si>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</si>
  <si>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</si>
  <si>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</si>
  <si>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</si>
  <si>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</si>
  <si>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</si>
  <si>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</si>
  <si>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</si>
  <si>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</si>
  <si>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</si>
  <si>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</si>
  <si>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</si>
  <si>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</si>
  <si>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</si>
  <si>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</si>
  <si>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</si>
  <si>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</si>
  <si>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</si>
  <si>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</si>
  <si>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</si>
  <si>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</si>
  <si>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</si>
  <si>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</si>
  <si>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</si>
  <si>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</si>
  <si>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</si>
  <si>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</si>
  <si>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</si>
  <si>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</si>
  <si>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</si>
  <si>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</si>
  <si>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</si>
  <si>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</si>
  <si>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</si>
  <si>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</si>
  <si>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</si>
  <si>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</si>
  <si>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</si>
  <si>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</si>
  <si>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</si>
  <si>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</si>
  <si>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</si>
  <si>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</si>
  <si>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</si>
  <si>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</si>
  <si>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</si>
  <si>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</si>
  <si>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</si>
  <si>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</si>
  <si>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</si>
  <si>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</si>
  <si>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</si>
  <si>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</si>
  <si>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</si>
  <si>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</si>
  <si>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</si>
  <si>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</si>
  <si>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</si>
  <si>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</si>
  <si>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</si>
  <si>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</si>
  <si>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</si>
  <si>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</si>
  <si>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</si>
  <si>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</si>
  <si>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</si>
  <si>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</si>
  <si>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</si>
  <si>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</si>
  <si>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</si>
  <si>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</si>
  <si>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</si>
  <si>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</si>
  <si>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</si>
  <si>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</si>
  <si>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</si>
  <si>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</si>
  <si>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</si>
  <si>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</si>
  <si>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</si>
  <si>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</si>
  <si>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</si>
  <si>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</si>
  <si>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</si>
  <si>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</si>
  <si>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</si>
  <si>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</si>
  <si>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</si>
  <si>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</si>
  <si>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</si>
  <si>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</si>
  <si>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</si>
  <si>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</si>
  <si>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</si>
  <si>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</si>
  <si>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</si>
  <si>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</si>
  <si>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</si>
  <si>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</si>
  <si>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</si>
  <si>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</si>
  <si>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</si>
  <si>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</si>
  <si>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</si>
  <si>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</si>
  <si>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</si>
  <si>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</si>
  <si>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</si>
  <si>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</si>
  <si>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</si>
  <si>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</si>
  <si>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</si>
  <si>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</si>
  <si>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</si>
  <si>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</si>
  <si>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</si>
  <si>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</si>
  <si>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</si>
  <si>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</si>
  <si>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</si>
  <si>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</si>
  <si>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</si>
  <si>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</si>
  <si>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</si>
  <si>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</si>
  <si>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</si>
  <si>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</si>
  <si>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</si>
  <si>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</si>
  <si>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</si>
  <si>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</si>
  <si>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</si>
  <si>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</si>
  <si>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</si>
  <si>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</si>
  <si>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</si>
  <si>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</si>
  <si>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</si>
  <si>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</si>
  <si>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</si>
  <si>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</si>
  <si>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</si>
  <si>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</si>
  <si>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</si>
  <si>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</si>
  <si>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</si>
  <si>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</si>
  <si>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</si>
  <si>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</si>
  <si>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</si>
  <si>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</si>
  <si>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</si>
  <si>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</si>
  <si>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</si>
  <si>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</si>
  <si>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</si>
  <si>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</si>
  <si>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</si>
  <si>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</si>
  <si>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</si>
  <si>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</si>
  <si>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</si>
  <si>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</si>
  <si>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</si>
  <si>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</si>
  <si>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</si>
  <si>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</si>
  <si>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</si>
  <si>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</si>
  <si>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</si>
  <si>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</si>
  <si>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</si>
  <si>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</si>
  <si>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</si>
  <si>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</si>
  <si>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</si>
  <si>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</si>
  <si>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</si>
  <si>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</si>
  <si>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</si>
  <si>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</si>
  <si>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</si>
  <si>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</si>
  <si>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</si>
  <si>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</si>
  <si>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</si>
  <si>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</si>
  <si>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</si>
  <si>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</si>
  <si>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</si>
  <si>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</si>
  <si>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</si>
  <si>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</si>
  <si>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</si>
  <si>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</si>
  <si>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</si>
  <si>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</si>
  <si>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</si>
  <si>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</si>
  <si>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</si>
  <si>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</si>
  <si>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</si>
  <si>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</si>
  <si>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</si>
  <si>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</si>
  <si>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</si>
  <si>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</si>
  <si>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</si>
  <si>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</si>
  <si>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</si>
  <si>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</si>
  <si>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</si>
  <si>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</si>
  <si>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</si>
  <si>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</si>
  <si>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</si>
  <si>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</si>
  <si>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</si>
  <si>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</si>
  <si>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</si>
  <si>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</si>
  <si>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</si>
  <si>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</si>
  <si>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</si>
  <si>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</si>
  <si>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</si>
  <si>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</si>
  <si>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</si>
  <si>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</si>
  <si>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</si>
  <si>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</si>
  <si>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</si>
  <si>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</si>
  <si>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</si>
  <si>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</si>
  <si>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</si>
  <si>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</si>
  <si>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</si>
  <si>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</si>
  <si>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</si>
  <si>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</si>
  <si>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</si>
  <si>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</si>
  <si>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</si>
  <si>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</si>
  <si>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</si>
  <si>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</si>
  <si>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</si>
  <si>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</si>
  <si>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</si>
  <si>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</si>
  <si>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</si>
  <si>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</si>
  <si>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</si>
  <si>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</si>
  <si>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</si>
  <si>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</si>
  <si>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</si>
  <si>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</si>
  <si>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</si>
  <si>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</si>
  <si>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</si>
  <si>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</si>
  <si>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</si>
  <si>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</si>
  <si>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</si>
  <si>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</si>
  <si>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</si>
  <si>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</si>
  <si>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</si>
  <si>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</si>
  <si>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</si>
  <si>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</si>
  <si>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</si>
  <si>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</si>
  <si>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</si>
  <si>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</si>
  <si>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</si>
  <si>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</si>
  <si>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</si>
  <si>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</si>
  <si>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</si>
  <si>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</si>
  <si>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</si>
  <si>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</si>
  <si>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</si>
  <si>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</si>
  <si>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</si>
  <si>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</si>
  <si>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</si>
  <si>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</si>
  <si>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</si>
  <si>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</si>
  <si>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</si>
  <si>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</si>
  <si>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</si>
  <si>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</si>
  <si>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</si>
  <si>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</si>
  <si>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</si>
  <si>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</si>
  <si>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</si>
  <si>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</si>
  <si>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</si>
  <si>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</si>
  <si>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</si>
  <si>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</si>
  <si>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</si>
  <si>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</si>
  <si>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</si>
  <si>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</si>
  <si>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</si>
  <si>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</si>
  <si>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</si>
  <si>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</si>
  <si>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</si>
  <si>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</si>
  <si>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</si>
  <si>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</si>
  <si>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</si>
  <si>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</si>
  <si>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</si>
  <si>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</si>
  <si>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</si>
  <si>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</si>
  <si>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</si>
  <si>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</si>
  <si>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</si>
  <si>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</si>
  <si>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</si>
  <si>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</si>
  <si>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</si>
  <si>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</si>
  <si>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</si>
  <si>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</si>
  <si>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</si>
  <si>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</si>
  <si>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</si>
  <si>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</si>
  <si>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</si>
  <si>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</si>
  <si>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</si>
  <si>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</si>
  <si>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</si>
  <si>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</si>
  <si>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</si>
  <si>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</si>
  <si>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</si>
  <si>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</si>
  <si>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</si>
  <si>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</si>
  <si>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</si>
  <si>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</si>
  <si>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</si>
  <si>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</si>
  <si>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</si>
  <si>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</si>
  <si>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</si>
  <si>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</si>
  <si>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</si>
  <si>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</si>
  <si>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</si>
  <si>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</si>
  <si>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</si>
  <si>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</si>
  <si>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</si>
  <si>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</si>
  <si>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</si>
  <si>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</si>
  <si>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</si>
  <si>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</si>
  <si>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</si>
  <si>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</si>
  <si>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</si>
  <si>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</si>
  <si>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</si>
  <si>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</si>
  <si>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</si>
  <si>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</si>
  <si>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</si>
  <si>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</si>
  <si>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</si>
  <si>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</si>
  <si>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</si>
  <si>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</si>
  <si>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</si>
  <si>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</si>
  <si>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</si>
  <si>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</si>
  <si>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</si>
  <si>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</si>
  <si>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</si>
  <si>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</si>
  <si>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</si>
  <si>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</si>
  <si>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</si>
  <si>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</si>
  <si>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</si>
  <si>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</si>
  <si>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</si>
  <si>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</si>
  <si>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</si>
  <si>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</si>
  <si>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</si>
  <si>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</si>
  <si>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</si>
  <si>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</si>
  <si>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</si>
  <si>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</si>
  <si>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</si>
  <si>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</si>
  <si>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</si>
  <si>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</si>
  <si>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</si>
  <si>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</si>
  <si>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</si>
  <si>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</si>
  <si>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</si>
  <si>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</si>
  <si>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</si>
  <si>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</si>
  <si>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</si>
  <si>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</si>
  <si>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</si>
  <si>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</si>
  <si>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</si>
  <si>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</si>
  <si>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</si>
  <si>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</si>
  <si>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</si>
  <si>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</si>
  <si>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</si>
  <si>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</si>
  <si>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</si>
  <si>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</si>
  <si>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</si>
  <si>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</si>
  <si>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</si>
  <si>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</si>
  <si>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</si>
  <si>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</si>
  <si>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</si>
  <si>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</si>
  <si>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</si>
  <si>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</si>
  <si>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</si>
  <si>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</si>
  <si>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</si>
  <si>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</si>
  <si>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</si>
  <si>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</si>
  <si>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</si>
  <si>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</si>
  <si>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</si>
  <si>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</si>
  <si>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</si>
  <si>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</si>
  <si>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</si>
  <si>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</si>
  <si>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</si>
  <si>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</si>
  <si>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</si>
  <si>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</si>
  <si>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</si>
  <si>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</si>
  <si>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</si>
  <si>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</si>
  <si>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</si>
  <si>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</si>
  <si>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</si>
  <si>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</si>
  <si>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</si>
  <si>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</si>
  <si>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</si>
  <si>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</si>
  <si>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</si>
  <si>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</si>
  <si>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</si>
  <si>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</si>
  <si>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</si>
  <si>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</si>
  <si>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</si>
  <si>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</si>
  <si>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</si>
  <si>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</si>
  <si>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</si>
  <si>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</si>
  <si>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</si>
  <si>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</si>
  <si>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</si>
  <si>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</si>
  <si>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</si>
  <si>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</si>
  <si>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</si>
  <si>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</si>
  <si>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</si>
  <si>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</si>
  <si>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</si>
  <si>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</si>
  <si>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</si>
  <si>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</si>
  <si>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</si>
  <si>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</si>
  <si>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</si>
  <si>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</si>
  <si>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</si>
  <si>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</si>
  <si>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</si>
  <si>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</si>
  <si>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</si>
  <si>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</si>
  <si>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</si>
  <si>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</si>
  <si>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</si>
  <si>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</si>
  <si>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</si>
  <si>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</si>
  <si>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</si>
  <si>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</si>
  <si>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</si>
  <si>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</si>
  <si>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</si>
  <si>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</si>
  <si>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</si>
  <si>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</si>
  <si>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</si>
  <si>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</si>
  <si>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</si>
  <si>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</si>
  <si>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</si>
  <si>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</si>
  <si>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</si>
  <si>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</si>
  <si>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</si>
  <si>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</si>
  <si>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</si>
  <si>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</si>
  <si>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</si>
  <si>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</si>
  <si>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</si>
  <si>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</si>
  <si>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</si>
  <si>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</si>
  <si>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</si>
  <si>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</si>
  <si>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</si>
  <si>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</si>
  <si>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</si>
  <si>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</si>
  <si>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</si>
  <si>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</si>
  <si>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</si>
  <si>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</si>
  <si>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</si>
  <si>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</si>
  <si>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</si>
  <si>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</si>
  <si>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</si>
  <si>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</si>
  <si>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</si>
  <si>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</si>
  <si>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</si>
  <si>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</si>
  <si>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</si>
  <si>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</si>
  <si>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</si>
  <si>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</si>
  <si>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</si>
  <si>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</si>
  <si>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</si>
  <si>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</si>
  <si>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</si>
  <si>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</si>
  <si>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</si>
  <si>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</si>
  <si>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</si>
  <si>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</si>
  <si>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</si>
  <si>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</si>
  <si>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</si>
  <si>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</si>
  <si>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</si>
  <si>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</si>
  <si>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</si>
  <si>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</si>
  <si>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</si>
  <si>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</si>
  <si>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</si>
  <si>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</si>
  <si>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</si>
  <si>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</si>
  <si>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</si>
  <si>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</si>
  <si>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</si>
  <si>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</si>
  <si>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</si>
  <si>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</si>
  <si>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</si>
  <si>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</si>
  <si>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</si>
  <si>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</si>
  <si>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</si>
  <si>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</si>
  <si>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</si>
  <si>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</si>
  <si>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</si>
  <si>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</si>
  <si>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</si>
  <si>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</si>
  <si>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</si>
  <si>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</si>
  <si>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</si>
  <si>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</si>
  <si>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</si>
  <si>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</si>
  <si>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</si>
  <si>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</si>
  <si>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</si>
  <si>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</si>
  <si>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</si>
  <si>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</si>
  <si>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</si>
  <si>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</si>
  <si>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</si>
  <si>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</si>
  <si>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</si>
  <si>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</si>
  <si>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</si>
  <si>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</si>
  <si>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</si>
  <si>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</si>
  <si>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</si>
  <si>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</si>
  <si>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</si>
  <si>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</si>
  <si>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</si>
  <si>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</si>
  <si>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</si>
  <si>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</si>
  <si>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</si>
  <si>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</si>
  <si>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</si>
  <si>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</si>
  <si>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</si>
  <si>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</si>
  <si>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</si>
  <si>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</si>
  <si>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</si>
  <si>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</si>
  <si>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</si>
  <si>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</si>
  <si>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</si>
  <si>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</si>
  <si>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</si>
  <si>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</si>
  <si>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</si>
  <si>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</si>
  <si>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</si>
  <si>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</si>
  <si>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</si>
  <si>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</si>
  <si>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</si>
  <si>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</si>
  <si>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</si>
  <si>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</si>
  <si>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</si>
  <si>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</si>
  <si>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</si>
  <si>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</si>
  <si>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</si>
  <si>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</si>
  <si>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</si>
  <si>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</si>
  <si>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</si>
  <si>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</si>
  <si>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</si>
  <si>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</si>
  <si>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</si>
  <si>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</si>
  <si>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</si>
  <si>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</si>
  <si>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</si>
  <si>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</si>
  <si>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</si>
  <si>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</si>
  <si>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</si>
  <si>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</si>
  <si>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</si>
  <si>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</si>
  <si>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</si>
  <si>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</si>
  <si>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</si>
  <si>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</si>
  <si>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</si>
  <si>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</si>
  <si>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</si>
  <si>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</si>
  <si>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</si>
  <si>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</si>
  <si>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</si>
  <si>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</si>
  <si>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</si>
  <si>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</si>
  <si>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</si>
  <si>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</si>
  <si>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</si>
  <si>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</si>
  <si>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</si>
  <si>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</si>
  <si>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</si>
  <si>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</si>
  <si>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</si>
  <si>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</si>
  <si>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</si>
  <si>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</si>
  <si>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</si>
  <si>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</si>
  <si>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</si>
  <si>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</si>
  <si>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</si>
  <si>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</si>
  <si>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</si>
  <si>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</si>
  <si>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</si>
  <si>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</si>
  <si>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</si>
  <si>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</si>
  <si>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</si>
  <si>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</si>
  <si>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</si>
  <si>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</si>
  <si>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</si>
  <si>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</si>
  <si>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</si>
  <si>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</si>
  <si>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</si>
  <si>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</si>
  <si>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</si>
  <si>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</si>
  <si>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</si>
  <si>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</si>
  <si>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</si>
  <si>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</si>
  <si>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</si>
  <si>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</si>
  <si>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</si>
  <si>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</si>
  <si>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</si>
  <si>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</si>
  <si>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</si>
  <si>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</si>
  <si>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</si>
  <si>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</si>
  <si>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</si>
  <si>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</si>
  <si>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</si>
  <si>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</si>
  <si>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</si>
  <si>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</si>
  <si>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</si>
  <si>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</si>
  <si>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</si>
  <si>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</si>
  <si>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</si>
  <si>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</si>
  <si>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</si>
  <si>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</si>
  <si>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</si>
  <si>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</si>
  <si>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</si>
  <si>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</si>
  <si>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</si>
  <si>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</si>
  <si>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</si>
  <si>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</si>
  <si>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</si>
  <si>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</si>
  <si>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</si>
  <si>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</si>
  <si>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</si>
  <si>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</si>
  <si>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</si>
  <si>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</si>
  <si>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</si>
  <si>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</si>
  <si>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</si>
  <si>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</si>
  <si>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</si>
  <si>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</si>
  <si>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</si>
  <si>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</si>
  <si>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</si>
  <si>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</si>
  <si>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</si>
  <si>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</si>
  <si>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</si>
  <si>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</si>
  <si>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</si>
  <si>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</si>
  <si>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</si>
  <si>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</si>
  <si>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</si>
  <si>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</si>
  <si>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</si>
  <si>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</si>
  <si>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</si>
  <si>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</si>
  <si>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</si>
  <si>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</si>
  <si>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</si>
  <si>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</si>
  <si>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</si>
  <si>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</si>
  <si>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</si>
  <si>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</si>
  <si>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</si>
  <si>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</si>
  <si>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</si>
  <si>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</si>
  <si>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</si>
  <si>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</si>
  <si>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</si>
  <si>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</si>
  <si>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</si>
  <si>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</si>
  <si>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</si>
  <si>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</si>
  <si>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</si>
  <si>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</si>
  <si>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</si>
  <si>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</si>
  <si>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</si>
  <si>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</si>
  <si>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</si>
  <si>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</si>
  <si>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</si>
  <si>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</si>
  <si>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</si>
  <si>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</si>
  <si>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</si>
  <si>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</si>
  <si>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</si>
  <si>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</si>
  <si>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</si>
  <si>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</si>
  <si>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</si>
  <si>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</si>
  <si>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</si>
  <si>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</si>
  <si>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</si>
  <si>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</si>
  <si>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</si>
  <si>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</si>
  <si>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</si>
  <si>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</si>
  <si>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</si>
  <si>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</si>
  <si>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</si>
  <si>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</si>
  <si>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</si>
  <si>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</si>
  <si>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</si>
  <si>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</si>
  <si>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</si>
  <si>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</si>
  <si>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</si>
  <si>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</si>
  <si>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</si>
  <si>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</si>
  <si>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</si>
  <si>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</si>
  <si>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</si>
  <si>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</si>
  <si>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</si>
  <si>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</si>
  <si>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</si>
  <si>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</si>
  <si>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</si>
  <si>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</si>
  <si>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</si>
  <si>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</si>
  <si>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</si>
  <si>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</si>
  <si>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</si>
  <si>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</si>
  <si>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</si>
  <si>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</si>
  <si>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</si>
  <si>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</si>
  <si>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</si>
  <si>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</si>
  <si>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</si>
  <si>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</si>
  <si>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</si>
  <si>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</si>
  <si>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</si>
  <si>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</si>
  <si>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</si>
  <si>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</si>
  <si>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</si>
  <si>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</si>
  <si>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</si>
  <si>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</si>
  <si>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</si>
  <si>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</si>
  <si>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</si>
  <si>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</si>
  <si>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</si>
  <si>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</si>
  <si>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</si>
  <si>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</si>
  <si>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</si>
  <si>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</si>
  <si>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</si>
  <si>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</si>
  <si>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</si>
  <si>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</si>
  <si>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</si>
  <si>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</si>
  <si>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</si>
  <si>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</si>
  <si>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</si>
  <si>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</si>
  <si>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</si>
  <si>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</si>
  <si>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</si>
  <si>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</si>
  <si>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</si>
  <si>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</si>
  <si>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</si>
  <si>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</si>
  <si>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</si>
  <si>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</si>
  <si>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</si>
  <si>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</si>
  <si>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</si>
  <si>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</si>
  <si>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</si>
  <si>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</si>
  <si>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</si>
  <si>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</si>
  <si>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</si>
  <si>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</si>
  <si>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</si>
  <si>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</si>
  <si>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</si>
  <si>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</si>
  <si>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</si>
  <si>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</si>
  <si>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</si>
  <si>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</si>
  <si>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</si>
  <si>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</si>
  <si>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</si>
  <si>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</si>
  <si>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</si>
  <si>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</si>
  <si>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</si>
  <si>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</si>
  <si>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</si>
  <si>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</si>
  <si>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</si>
  <si>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</si>
  <si>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</si>
  <si>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</si>
  <si>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</si>
  <si>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</si>
  <si>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</si>
  <si>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</si>
  <si>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</si>
  <si>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</si>
  <si>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</si>
  <si>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</si>
  <si>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</si>
  <si>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</si>
  <si>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</si>
  <si>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</si>
  <si>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</si>
  <si>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</si>
  <si>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</si>
  <si>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</si>
  <si>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</si>
  <si>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</si>
  <si>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</si>
  <si>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</si>
  <si>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</si>
  <si>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</si>
  <si>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</si>
  <si>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</si>
  <si>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</si>
  <si>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</si>
  <si>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</si>
  <si>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</si>
  <si>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</si>
  <si>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</si>
  <si>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</si>
  <si>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</si>
  <si>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</si>
  <si>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</si>
  <si>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</si>
  <si>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</si>
  <si>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</si>
  <si>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</si>
  <si>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</si>
  <si>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</si>
  <si>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</si>
  <si>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</si>
  <si>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</si>
  <si>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</si>
  <si>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</si>
  <si>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</si>
  <si>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</si>
  <si>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</si>
  <si>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</si>
  <si>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</si>
  <si>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</si>
  <si>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</si>
  <si>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</si>
  <si>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</si>
  <si>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</si>
  <si>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</si>
  <si>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</si>
  <si>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</si>
  <si>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</si>
  <si>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</si>
  <si>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</si>
  <si>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</si>
  <si>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</si>
  <si>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</si>
  <si>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</si>
  <si>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</si>
  <si>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</si>
  <si>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</si>
  <si>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</si>
  <si>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</si>
  <si>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</si>
  <si>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</si>
  <si>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</si>
  <si>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</si>
  <si>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</si>
  <si>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</si>
  <si>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</si>
  <si>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</si>
  <si>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</si>
  <si>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</si>
  <si>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</si>
  <si>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</si>
  <si>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</si>
  <si>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</si>
  <si>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</si>
  <si>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</si>
  <si>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</si>
  <si>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</si>
  <si>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</si>
  <si>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</si>
  <si>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</si>
  <si>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</si>
  <si>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</si>
  <si>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</si>
  <si>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</si>
  <si>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</si>
  <si>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</si>
  <si>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</si>
  <si>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</si>
  <si>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</si>
  <si>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</si>
  <si>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</si>
  <si>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</si>
  <si>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</si>
  <si>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</si>
  <si>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</si>
  <si>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</si>
  <si>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</si>
  <si>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</si>
  <si>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</si>
  <si>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</si>
  <si>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</si>
  <si>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</si>
  <si>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</si>
  <si>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</si>
  <si>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</si>
  <si>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</si>
  <si>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</si>
  <si>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</si>
  <si>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</si>
  <si>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</si>
  <si>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</si>
  <si>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</si>
  <si>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</si>
  <si>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</si>
  <si>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</si>
  <si>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</si>
  <si>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</si>
  <si>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</si>
  <si>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</si>
  <si>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</si>
  <si>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</si>
  <si>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</si>
  <si>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</si>
  <si>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</si>
  <si>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</si>
  <si>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</si>
  <si>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</si>
  <si>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</si>
  <si>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</si>
  <si>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</si>
  <si>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</si>
  <si>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</si>
  <si>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</si>
  <si>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</si>
  <si>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</si>
  <si>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</si>
  <si>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</si>
  <si>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</si>
  <si>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</si>
  <si>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</si>
  <si>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</si>
  <si>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</si>
  <si>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</si>
  <si>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</si>
  <si>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</si>
  <si>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</si>
  <si>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</si>
  <si>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</si>
  <si>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</si>
  <si>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</si>
  <si>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</si>
  <si>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</si>
  <si>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</si>
  <si>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</si>
  <si>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</si>
  <si>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</si>
  <si>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</si>
  <si>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</si>
  <si>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</si>
  <si>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</si>
  <si>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</si>
  <si>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</si>
  <si>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</si>
  <si>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</si>
  <si>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</si>
  <si>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</si>
  <si>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</si>
  <si>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</si>
  <si>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</si>
  <si>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</si>
  <si>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</si>
  <si>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</si>
  <si>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</si>
  <si>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</si>
  <si>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</si>
  <si>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</si>
  <si>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</si>
  <si>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</si>
  <si>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</si>
  <si>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</si>
  <si>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</si>
  <si>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</si>
  <si>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</si>
  <si>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</si>
  <si>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</si>
  <si>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</si>
  <si>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</si>
  <si>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</si>
  <si>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</si>
  <si>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</si>
  <si>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</si>
  <si>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</si>
  <si>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</si>
  <si>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</si>
  <si>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</si>
  <si>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</si>
  <si>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</si>
  <si>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</si>
  <si>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</si>
  <si>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</si>
  <si>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</si>
  <si>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</si>
  <si>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</si>
  <si>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</si>
  <si>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</si>
  <si>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</si>
  <si>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</si>
  <si>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</si>
  <si>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</si>
  <si>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</si>
  <si>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</si>
  <si>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</si>
  <si>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</si>
  <si>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</si>
  <si>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</si>
  <si>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</si>
  <si>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</si>
  <si>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</si>
  <si>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</si>
  <si>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</si>
  <si>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</si>
  <si>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</si>
  <si>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</si>
  <si>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</si>
  <si>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</si>
  <si>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</si>
  <si>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</si>
  <si>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</si>
  <si>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</si>
  <si>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</si>
  <si>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</si>
  <si>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</si>
  <si>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</si>
  <si>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</si>
  <si>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</si>
  <si>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</si>
  <si>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</si>
  <si>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</si>
  <si>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</si>
  <si>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</si>
  <si>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</si>
  <si>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</si>
  <si>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</si>
  <si>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</si>
  <si>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</si>
  <si>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</si>
  <si>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</si>
  <si>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</si>
  <si>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</si>
  <si>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</si>
  <si>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</si>
  <si>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</si>
  <si>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</si>
  <si>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</si>
  <si>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</si>
  <si>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</si>
  <si>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</si>
  <si>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</si>
  <si>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</si>
  <si>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</si>
  <si>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</si>
  <si>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</si>
  <si>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</si>
  <si>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</si>
  <si>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</si>
  <si>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</si>
  <si>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</si>
  <si>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</si>
  <si>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</si>
  <si>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</si>
  <si>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</si>
  <si>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</si>
  <si>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</si>
  <si>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</si>
  <si>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</si>
  <si>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</si>
  <si>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</si>
  <si>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</si>
  <si>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</si>
  <si>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</si>
  <si>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</si>
  <si>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</si>
  <si>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</si>
  <si>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</si>
  <si>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</si>
  <si>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</si>
  <si>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</si>
  <si>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</si>
  <si>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</si>
  <si>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</si>
  <si>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</si>
  <si>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</si>
  <si>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</si>
  <si>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</si>
  <si>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</si>
  <si>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</si>
  <si>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</si>
  <si>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</si>
  <si>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</si>
  <si>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</si>
  <si>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</si>
  <si>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</si>
  <si>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</si>
  <si>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</si>
  <si>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</si>
  <si>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</si>
  <si>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</si>
  <si>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</si>
  <si>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</si>
  <si>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</si>
  <si>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</si>
  <si>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</si>
  <si>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</si>
  <si>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</si>
  <si>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</si>
  <si>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</si>
  <si>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</si>
  <si>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</si>
  <si>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</si>
  <si>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</si>
  <si>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</si>
  <si>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</si>
  <si>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</si>
  <si>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</si>
  <si>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</si>
  <si>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</si>
  <si>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</si>
  <si>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</si>
  <si>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</si>
  <si>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</si>
  <si>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</si>
  <si>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</si>
  <si>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</si>
  <si>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</si>
  <si>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</si>
  <si>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</si>
  <si>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</si>
  <si>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</si>
  <si>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</si>
  <si>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</si>
  <si>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</si>
  <si>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</si>
  <si>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</si>
  <si>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</si>
  <si>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</si>
  <si>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</si>
  <si>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</si>
  <si>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</si>
  <si>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</si>
  <si>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</si>
  <si>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</si>
  <si>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</si>
  <si>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</si>
  <si>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</si>
  <si>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</si>
  <si>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</si>
  <si>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</si>
  <si>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</si>
  <si>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</si>
  <si>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</si>
  <si>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</si>
  <si>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</si>
  <si>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</si>
  <si>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</si>
  <si>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</si>
  <si>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</si>
  <si>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</si>
  <si>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</si>
  <si>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</si>
  <si>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</si>
  <si>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</si>
  <si>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</si>
  <si>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</si>
  <si>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</si>
  <si>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</si>
  <si>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</si>
  <si>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</si>
  <si>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</si>
  <si>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</si>
  <si>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</si>
  <si>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</si>
  <si>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</si>
  <si>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</si>
  <si>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</si>
  <si>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</si>
  <si>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</si>
  <si>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</si>
  <si>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</si>
  <si>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</si>
  <si>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</si>
  <si>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</si>
  <si>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</si>
  <si>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</si>
  <si>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</si>
  <si>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</si>
  <si>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</si>
  <si>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</si>
  <si>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</si>
  <si>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</si>
  <si>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</si>
  <si>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</si>
  <si>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</si>
  <si>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</si>
  <si>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</si>
  <si>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</si>
  <si>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</si>
  <si>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</si>
  <si>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</si>
  <si>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</si>
  <si>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</si>
  <si>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</si>
  <si>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</si>
  <si>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</si>
  <si>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</si>
  <si>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</si>
  <si>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</si>
  <si>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</si>
  <si>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</si>
  <si>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</si>
  <si>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</si>
  <si>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</si>
  <si>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</si>
  <si>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</si>
  <si>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</si>
  <si>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</si>
  <si>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</si>
  <si>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</si>
  <si>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</si>
  <si>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</si>
  <si>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</si>
  <si>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</si>
  <si>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</si>
  <si>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</si>
  <si>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</si>
  <si>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</si>
  <si>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</si>
  <si>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</si>
  <si>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</si>
  <si>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</si>
  <si>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</si>
  <si>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</si>
  <si>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</si>
  <si>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</si>
  <si>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</si>
  <si>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</si>
  <si>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</si>
  <si>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</si>
  <si>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</si>
  <si>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</si>
  <si>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</si>
  <si>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</si>
  <si>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</si>
  <si>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</si>
  <si>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</si>
  <si>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</si>
  <si>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</si>
  <si>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</si>
  <si>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</si>
  <si>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</si>
  <si>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</si>
  <si>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</si>
  <si>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</si>
  <si>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</si>
  <si>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</si>
  <si>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</si>
  <si>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</si>
  <si>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</si>
  <si>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</si>
  <si>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</si>
  <si>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</si>
  <si>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</si>
  <si>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</si>
  <si>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</si>
  <si>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</si>
  <si>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</si>
  <si>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</si>
  <si>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</si>
  <si>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</si>
  <si>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</si>
  <si>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</si>
  <si>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</si>
  <si>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</si>
  <si>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</si>
  <si>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</si>
  <si>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</si>
  <si>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</si>
  <si>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</si>
  <si>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</si>
  <si>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</si>
  <si>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</si>
  <si>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</si>
  <si>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</si>
  <si>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</si>
  <si>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</si>
  <si>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</si>
  <si>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</si>
  <si>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</si>
  <si>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</si>
  <si>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</si>
  <si>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</si>
  <si>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</si>
  <si>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</si>
  <si>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</si>
  <si>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</si>
  <si>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</si>
  <si>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</si>
  <si>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</si>
  <si>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</si>
  <si>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</si>
  <si>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</si>
  <si>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</si>
  <si>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</si>
  <si>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</si>
  <si>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</si>
  <si>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</si>
  <si>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</si>
  <si>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</si>
  <si>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</si>
  <si>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</si>
  <si>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</si>
  <si>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</si>
  <si>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</si>
  <si>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</si>
  <si>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</si>
  <si>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</si>
  <si>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</si>
  <si>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</si>
  <si>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</si>
  <si>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</si>
  <si>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</si>
  <si>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</si>
  <si>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</si>
  <si>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</si>
  <si>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</si>
  <si>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</si>
  <si>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</si>
  <si>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</si>
  <si>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</si>
  <si>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</si>
  <si>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</si>
  <si>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</si>
  <si>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</si>
  <si>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</si>
  <si>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</si>
  <si>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</si>
  <si>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</si>
  <si>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</si>
  <si>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</si>
  <si>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</si>
  <si>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</si>
  <si>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</si>
  <si>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</si>
  <si>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</si>
  <si>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</si>
  <si>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</si>
  <si>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</si>
  <si>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</si>
  <si>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</si>
  <si>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</si>
  <si>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</si>
  <si>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</si>
  <si>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</si>
  <si>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</si>
  <si>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</si>
  <si>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</si>
  <si>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</si>
  <si>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</si>
  <si>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</si>
  <si>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</si>
  <si>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</si>
  <si>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</si>
  <si>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</si>
  <si>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</si>
  <si>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</si>
  <si>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</si>
  <si>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</si>
  <si>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</si>
  <si>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</si>
  <si>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</si>
  <si>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</si>
  <si>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</si>
  <si>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</si>
  <si>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</si>
  <si>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</si>
  <si>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</si>
  <si>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</si>
  <si>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</si>
  <si>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</si>
  <si>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</si>
  <si>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</si>
  <si>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</si>
  <si>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</si>
  <si>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</si>
  <si>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</si>
  <si>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</si>
  <si>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</si>
  <si>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</si>
  <si>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</si>
  <si>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</si>
  <si>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</si>
  <si>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</si>
  <si>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</si>
  <si>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</si>
  <si>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</si>
  <si>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</si>
  <si>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</si>
  <si>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</si>
  <si>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</si>
  <si>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</si>
  <si>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</si>
  <si>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</si>
  <si>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</si>
  <si>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</si>
  <si>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</si>
  <si>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</si>
  <si>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</si>
  <si>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</si>
  <si>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</si>
  <si>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</si>
  <si>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</si>
  <si>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</si>
  <si>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</si>
  <si>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</si>
  <si>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</si>
  <si>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</si>
  <si>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</si>
  <si>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</si>
  <si>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</si>
  <si>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</si>
  <si>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</si>
  <si>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</si>
  <si>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</si>
  <si>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</si>
  <si>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</si>
  <si>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</si>
  <si>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</si>
  <si>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</si>
  <si>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</si>
  <si>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</si>
  <si>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</si>
  <si>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</si>
  <si>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</si>
  <si>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</si>
  <si>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</si>
  <si>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</si>
  <si>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</si>
  <si>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</si>
  <si>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</si>
  <si>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</si>
  <si>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</si>
  <si>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</si>
  <si>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</si>
  <si>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</si>
  <si>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</si>
  <si>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</si>
  <si>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</si>
  <si>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</si>
  <si>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</si>
  <si>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</si>
  <si>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</si>
  <si>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</si>
  <si>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</si>
  <si>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</si>
  <si>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</si>
  <si>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</si>
  <si>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</si>
  <si>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</si>
  <si>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</si>
  <si>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</si>
  <si>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</si>
  <si>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</si>
  <si>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</si>
  <si>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</si>
  <si>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</si>
  <si>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</si>
  <si>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</si>
  <si>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</si>
  <si>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</si>
  <si>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</si>
  <si>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</si>
  <si>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</si>
  <si>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</si>
  <si>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</si>
  <si>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</si>
  <si>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</si>
  <si>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</si>
  <si>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</si>
  <si>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</si>
  <si>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</si>
  <si>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</si>
  <si>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</si>
  <si>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</si>
  <si>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</si>
  <si>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</si>
  <si>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</si>
  <si>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</si>
  <si>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</si>
  <si>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</si>
  <si>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</si>
  <si>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</si>
  <si>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</si>
  <si>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</si>
  <si>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</si>
  <si>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</si>
  <si>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</si>
  <si>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</si>
  <si>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</si>
  <si>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</si>
  <si>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</si>
  <si>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</si>
  <si>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</si>
  <si>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</si>
  <si>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</si>
  <si>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</si>
  <si>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</si>
  <si>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</si>
  <si>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</si>
  <si>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</si>
  <si>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</si>
  <si>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</si>
  <si>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</si>
  <si>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</si>
  <si>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</si>
  <si>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</si>
  <si>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</si>
  <si>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</si>
  <si>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</si>
  <si>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</si>
  <si>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</si>
  <si>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</si>
  <si>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</si>
  <si>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</si>
  <si>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</si>
  <si>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</si>
  <si>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</si>
  <si>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</si>
  <si>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</si>
  <si>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</si>
  <si>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</si>
  <si>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</si>
  <si>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</si>
  <si>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</si>
  <si>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</si>
  <si>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</si>
  <si>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</si>
  <si>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</si>
  <si>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</si>
  <si>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</si>
  <si>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</si>
  <si>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</si>
  <si>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</si>
  <si>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</si>
  <si>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</si>
  <si>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</si>
  <si>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</si>
  <si>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</si>
  <si>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</si>
  <si>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</si>
  <si>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</si>
  <si>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</si>
  <si>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</si>
  <si>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</si>
  <si>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</si>
  <si>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</si>
  <si>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</si>
  <si>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</si>
  <si>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</si>
  <si>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</si>
  <si>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</si>
  <si>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</si>
  <si>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</si>
  <si>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</si>
  <si>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</si>
  <si>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</si>
  <si>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</si>
  <si>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</si>
  <si>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</si>
  <si>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</si>
  <si>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</si>
  <si>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</si>
  <si>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</si>
  <si>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</si>
  <si>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</si>
  <si>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</si>
  <si>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</si>
  <si>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</si>
  <si>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</si>
  <si>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</si>
  <si>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</si>
  <si>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</si>
  <si>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</si>
  <si>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</si>
  <si>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</si>
  <si>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</si>
  <si>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</si>
  <si>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</si>
  <si>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</si>
  <si>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</si>
  <si>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</si>
  <si>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</si>
  <si>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</si>
  <si>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</si>
  <si>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</si>
  <si>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</si>
  <si>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</si>
  <si>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</si>
  <si>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</si>
  <si>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</si>
  <si>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</si>
  <si>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</si>
  <si>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</si>
  <si>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</si>
  <si>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</si>
  <si>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</si>
  <si>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</si>
  <si>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</si>
  <si>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</si>
  <si>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</si>
  <si>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</si>
  <si>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</si>
  <si>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</si>
  <si>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</si>
  <si>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</si>
  <si>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</si>
  <si>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</si>
  <si>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</si>
  <si>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</si>
  <si>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</si>
  <si>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</si>
  <si>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</si>
  <si>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</si>
  <si>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</si>
  <si>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</si>
  <si>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</si>
  <si>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</si>
  <si>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</si>
  <si>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</si>
  <si>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</si>
  <si>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</si>
  <si>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</si>
  <si>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</si>
  <si>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</si>
  <si>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</si>
  <si>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</si>
  <si>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</si>
  <si>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</si>
  <si>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</si>
  <si>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</si>
  <si>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</si>
  <si>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</si>
  <si>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</si>
  <si>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</si>
  <si>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</si>
  <si>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</si>
  <si>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</si>
  <si>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</si>
  <si>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</si>
  <si>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</si>
  <si>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</si>
  <si>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</si>
  <si>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</si>
  <si>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</si>
  <si>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</si>
  <si>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</si>
  <si>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</si>
  <si>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</si>
  <si>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</si>
  <si>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</si>
  <si>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</si>
  <si>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</si>
  <si>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</si>
  <si>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</si>
  <si>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</si>
  <si>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</si>
  <si>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</si>
  <si>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</si>
  <si>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</si>
  <si>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</si>
  <si>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</si>
  <si>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</si>
  <si>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</si>
  <si>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</si>
  <si>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</si>
  <si>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</si>
  <si>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</si>
  <si>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</si>
  <si>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</si>
  <si>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</si>
  <si>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</si>
  <si>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</si>
  <si>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</si>
  <si>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</si>
  <si>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</si>
  <si>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</si>
  <si>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</si>
  <si>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</si>
  <si>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</si>
  <si>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</si>
  <si>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</si>
  <si>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</si>
  <si>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</si>
  <si>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</si>
  <si>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</si>
  <si>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</si>
  <si>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</si>
  <si>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</si>
  <si>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</si>
  <si>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</si>
  <si>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</si>
  <si>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</si>
  <si>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</si>
  <si>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</si>
  <si>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</si>
  <si>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</si>
  <si>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</si>
  <si>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</si>
  <si>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</si>
  <si>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</si>
  <si>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</si>
  <si>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</si>
  <si>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</si>
  <si>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</si>
  <si>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</si>
  <si>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</si>
  <si>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</si>
  <si>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</si>
  <si>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</si>
  <si>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</si>
  <si>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</si>
  <si>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</si>
  <si>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</si>
  <si>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</si>
  <si>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</si>
  <si>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</si>
  <si>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</si>
  <si>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</si>
  <si>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</si>
  <si>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</si>
  <si>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</si>
  <si>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</si>
  <si>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</si>
  <si>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</si>
  <si>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</si>
  <si>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</si>
  <si>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</si>
  <si>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</si>
  <si>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</si>
  <si>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</si>
  <si>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</si>
  <si>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</si>
  <si>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</si>
  <si>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</si>
  <si>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</si>
  <si>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</si>
  <si>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</si>
  <si>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</si>
  <si>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</si>
  <si>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</si>
  <si>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</si>
  <si>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</si>
  <si>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</si>
  <si>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</si>
  <si>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</si>
  <si>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</si>
  <si>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</si>
  <si>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</si>
  <si>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</si>
  <si>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</si>
  <si>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</si>
  <si>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</si>
  <si>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</si>
  <si>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</si>
  <si>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</si>
  <si>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</si>
  <si>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</si>
  <si>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</si>
  <si>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</si>
  <si>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</si>
  <si>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</si>
  <si>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</si>
  <si>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</si>
  <si>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</si>
  <si>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</si>
  <si>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</si>
  <si>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</si>
  <si>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</si>
  <si>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</si>
  <si>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</si>
  <si>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</si>
  <si>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</si>
  <si>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</si>
  <si>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</si>
  <si>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</si>
  <si>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</si>
  <si>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</si>
  <si>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</si>
  <si>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</si>
  <si>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</si>
  <si>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</si>
  <si>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</si>
  <si>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</si>
  <si>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</si>
  <si>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</si>
  <si>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</si>
  <si>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</si>
  <si>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</si>
  <si>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</si>
  <si>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</si>
  <si>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</si>
  <si>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</si>
  <si>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</si>
  <si>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</si>
  <si>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</si>
  <si>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</si>
  <si>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</si>
  <si>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</si>
  <si>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</si>
  <si>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</si>
  <si>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</si>
  <si>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</si>
  <si>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</si>
  <si>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</si>
  <si>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</si>
  <si>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</si>
  <si>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</si>
  <si>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</si>
  <si>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</si>
  <si>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</si>
  <si>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</si>
  <si>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</si>
  <si>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</si>
  <si>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</si>
  <si>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</si>
  <si>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</si>
  <si>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</si>
  <si>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</si>
  <si>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</si>
  <si>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</si>
  <si>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</si>
  <si>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</si>
  <si>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</si>
  <si>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</si>
  <si>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</si>
  <si>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</si>
  <si>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</si>
  <si>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</si>
  <si>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</si>
  <si>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</si>
  <si>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</si>
  <si>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</si>
  <si>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</si>
  <si>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</si>
  <si>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</si>
  <si>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</si>
  <si>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</si>
  <si>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</si>
  <si>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</si>
  <si>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</si>
  <si>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</si>
  <si>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</si>
  <si>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</si>
  <si>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</si>
  <si>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</si>
  <si>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</si>
  <si>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</si>
  <si>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</si>
  <si>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</si>
  <si>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</si>
  <si>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</si>
  <si>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</si>
  <si>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</si>
  <si>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</si>
  <si>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</si>
  <si>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</si>
  <si>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</si>
  <si>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</si>
  <si>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</si>
  <si>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</si>
  <si>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</si>
  <si>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</si>
  <si>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</si>
  <si>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</si>
  <si>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</si>
  <si>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</si>
  <si>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</si>
  <si>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</si>
  <si>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</si>
  <si>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</si>
  <si>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</si>
  <si>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</si>
  <si>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</si>
  <si>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</si>
  <si>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</si>
  <si>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</si>
  <si>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</si>
  <si>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</si>
  <si>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</si>
  <si>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</si>
  <si>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</si>
  <si>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</si>
  <si>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</si>
  <si>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</si>
  <si>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</si>
  <si>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</si>
  <si>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</si>
  <si>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</si>
  <si>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</si>
  <si>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</si>
  <si>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</si>
  <si>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</si>
  <si>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</si>
  <si>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</si>
  <si>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</si>
  <si>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</si>
  <si>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</si>
  <si>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</si>
  <si>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</si>
  <si>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</si>
  <si>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</si>
  <si>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</si>
  <si>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</si>
  <si>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</si>
  <si>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</si>
  <si>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</si>
  <si>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</si>
  <si>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</si>
  <si>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</si>
  <si>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</si>
  <si>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</si>
  <si>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</si>
  <si>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</si>
  <si>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</si>
  <si>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</si>
  <si>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</si>
  <si>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</si>
  <si>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</si>
  <si>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</si>
  <si>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</si>
  <si>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</si>
  <si>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</si>
  <si>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</si>
  <si>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</si>
  <si>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</si>
  <si>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</si>
  <si>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</si>
  <si>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</si>
  <si>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</si>
  <si>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</si>
  <si>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</si>
  <si>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</si>
  <si>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</si>
  <si>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</si>
  <si>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</si>
  <si>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</si>
  <si>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</si>
  <si>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</si>
  <si>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</si>
  <si>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</si>
  <si>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</si>
  <si>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</si>
  <si>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</si>
  <si>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</si>
  <si>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</si>
  <si>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</si>
  <si>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</si>
  <si>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</si>
  <si>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</si>
  <si>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</si>
  <si>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</si>
  <si>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</si>
  <si>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</si>
  <si>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</si>
  <si>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</si>
  <si>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</si>
  <si>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</si>
  <si>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</si>
  <si>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</si>
  <si>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</si>
  <si>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</si>
  <si>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</si>
  <si>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</si>
  <si>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</si>
  <si>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</si>
  <si>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</si>
  <si>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</si>
  <si>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</si>
  <si>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</si>
  <si>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</si>
  <si>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</si>
  <si>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</si>
  <si>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</si>
  <si>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</si>
  <si>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</si>
  <si>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</si>
  <si>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</si>
  <si>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</si>
  <si>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</si>
  <si>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</si>
  <si>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</si>
  <si>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</si>
  <si>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</si>
  <si>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</si>
  <si>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</si>
  <si>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</si>
  <si>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</si>
  <si>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</si>
  <si>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</si>
  <si>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</si>
  <si>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</si>
  <si>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</si>
  <si>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</si>
  <si>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</si>
  <si>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</si>
  <si>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</si>
  <si>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</si>
  <si>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</si>
  <si>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</si>
  <si>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</si>
  <si>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</si>
  <si>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</si>
  <si>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</si>
  <si>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</si>
  <si>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</si>
  <si>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</si>
  <si>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</si>
  <si>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</si>
  <si>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</si>
  <si>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</si>
  <si>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</si>
  <si>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</si>
  <si>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</si>
  <si>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</si>
  <si>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</si>
  <si>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</si>
  <si>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</si>
  <si>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</si>
  <si>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</si>
  <si>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</si>
  <si>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</si>
  <si>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</si>
  <si>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</si>
  <si>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</si>
  <si>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</si>
  <si>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</si>
  <si>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</si>
  <si>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</si>
  <si>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</si>
  <si>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</si>
  <si>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</si>
  <si>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</si>
  <si>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</si>
  <si>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</si>
  <si>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</si>
  <si>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</si>
  <si>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</si>
  <si>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</si>
  <si>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</si>
  <si>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</si>
  <si>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</si>
  <si>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</si>
  <si>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</si>
  <si>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</si>
  <si>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</si>
  <si>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</si>
  <si>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</si>
  <si>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</si>
  <si>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</si>
  <si>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</si>
  <si>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</si>
  <si>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</si>
  <si>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</si>
  <si>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</si>
  <si>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</si>
  <si>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</si>
  <si>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</si>
  <si>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</si>
  <si>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</si>
  <si>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</si>
  <si>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</si>
  <si>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</si>
  <si>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</si>
  <si>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</si>
  <si>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</si>
  <si>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</si>
  <si>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</si>
  <si>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</si>
  <si>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</si>
  <si>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</si>
  <si>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</si>
  <si>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</si>
  <si>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</si>
  <si>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</si>
  <si>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</si>
  <si>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</si>
  <si>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</si>
  <si>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</si>
  <si>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</si>
  <si>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</si>
  <si>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</si>
  <si>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</si>
  <si>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</si>
  <si>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</si>
  <si>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</si>
  <si>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</si>
  <si>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</si>
  <si>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</si>
  <si>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</si>
  <si>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</si>
  <si>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</si>
  <si>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</si>
  <si>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</si>
  <si>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</si>
  <si>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</si>
  <si>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</si>
  <si>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</si>
  <si>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</si>
  <si>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</si>
  <si>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</si>
  <si>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</si>
  <si>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</si>
  <si>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</si>
  <si>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</si>
  <si>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</si>
  <si>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</si>
  <si>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</si>
  <si>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</si>
  <si>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</si>
  <si>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</si>
  <si>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</si>
  <si>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</si>
  <si>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</si>
  <si>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</si>
  <si>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</si>
  <si>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</si>
  <si>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</si>
  <si>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</si>
  <si>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</si>
  <si>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</si>
  <si>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</si>
  <si>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</si>
  <si>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</si>
  <si>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</si>
  <si>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</si>
  <si>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</si>
  <si>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</si>
  <si>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</si>
  <si>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</si>
  <si>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</si>
  <si>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</si>
  <si>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</si>
  <si>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</si>
  <si>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</si>
  <si>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</si>
  <si>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</si>
  <si>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</si>
  <si>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</si>
  <si>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</si>
  <si>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</si>
  <si>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</si>
  <si>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</si>
  <si>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</si>
  <si>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</si>
  <si>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</si>
  <si>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</si>
  <si>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</si>
  <si>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</si>
  <si>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</si>
  <si>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</si>
  <si>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</si>
  <si>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</si>
  <si>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</si>
  <si>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</si>
  <si>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</si>
  <si>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</si>
  <si>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</si>
  <si>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</si>
  <si>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</si>
  <si>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</si>
  <si>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</si>
  <si>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</si>
  <si>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</si>
  <si>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</si>
  <si>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</si>
  <si>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</si>
  <si>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</si>
  <si>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</si>
  <si>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</si>
  <si>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</si>
  <si>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</si>
  <si>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</si>
  <si>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</si>
  <si>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</si>
  <si>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</si>
  <si>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</si>
  <si>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</si>
  <si>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</si>
  <si>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</si>
  <si>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</si>
  <si>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</si>
  <si>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</si>
  <si>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</si>
  <si>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</si>
  <si>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</si>
  <si>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</si>
  <si>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</si>
  <si>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</si>
  <si>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</si>
  <si>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</si>
  <si>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</si>
  <si>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</si>
  <si>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</si>
  <si>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</si>
  <si>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</si>
  <si>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</si>
  <si>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</si>
  <si>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</si>
  <si>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</si>
  <si>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</si>
  <si>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</si>
  <si>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</si>
  <si>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</si>
  <si>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</si>
  <si>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</si>
  <si>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</si>
  <si>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</si>
  <si>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</si>
  <si>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</si>
  <si>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</si>
  <si>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</si>
  <si>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</si>
  <si>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</si>
  <si>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</si>
  <si>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</si>
  <si>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</si>
  <si>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</si>
  <si>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</si>
  <si>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</si>
  <si>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</si>
  <si>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</si>
  <si>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</si>
  <si>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</si>
  <si>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</si>
  <si>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</si>
  <si>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</si>
  <si>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</si>
  <si>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</si>
  <si>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</si>
  <si>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</si>
  <si>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</si>
  <si>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</si>
  <si>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</si>
  <si>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</si>
  <si>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</si>
  <si>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</si>
  <si>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</si>
  <si>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</si>
  <si>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</si>
  <si>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</si>
  <si>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</si>
  <si>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</si>
  <si>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</si>
  <si>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</si>
  <si>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</si>
  <si>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</si>
  <si>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</si>
  <si>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</si>
  <si>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</si>
  <si>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</si>
  <si>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</si>
  <si>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</si>
  <si>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</si>
  <si>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</si>
  <si>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</si>
  <si>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</si>
  <si>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</si>
  <si>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</si>
  <si>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</si>
  <si>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</si>
  <si>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</si>
  <si>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</si>
  <si>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</si>
  <si>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</si>
  <si>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</si>
  <si>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</si>
  <si>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</si>
  <si>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</si>
  <si>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</si>
  <si>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</si>
  <si>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</si>
  <si>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</si>
  <si>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</si>
  <si>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</si>
  <si>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</si>
  <si>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</si>
  <si>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</si>
  <si>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</si>
  <si>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</si>
  <si>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</si>
  <si>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</si>
  <si>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</si>
  <si>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</si>
  <si>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</si>
  <si>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</si>
  <si>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</si>
  <si>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</si>
  <si>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</si>
  <si>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</si>
  <si>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</si>
  <si>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</si>
  <si>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</si>
  <si>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</si>
  <si>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</si>
  <si>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</si>
  <si>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</si>
  <si>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</si>
  <si>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</si>
  <si>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</si>
  <si>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</si>
  <si>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</si>
  <si>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</si>
  <si>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</si>
  <si>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</si>
  <si>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</si>
  <si>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</si>
  <si>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</si>
  <si>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</si>
  <si>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</si>
  <si>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</si>
  <si>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</si>
  <si>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</si>
  <si>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</si>
  <si>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</si>
  <si>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</si>
  <si>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</si>
  <si>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</si>
  <si>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</si>
  <si>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</si>
  <si>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</si>
  <si>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</si>
  <si>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</si>
  <si>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</si>
  <si>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</si>
  <si>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</si>
  <si>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</si>
  <si>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</si>
  <si>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</si>
  <si>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</si>
  <si>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</si>
  <si>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</si>
  <si>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</si>
  <si>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</si>
  <si>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</si>
  <si>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</si>
  <si>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</si>
  <si>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</si>
  <si>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</si>
  <si>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</si>
  <si>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</si>
  <si>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</si>
  <si>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</si>
  <si>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</si>
  <si>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</si>
  <si>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</si>
  <si>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</si>
  <si>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</si>
  <si>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</si>
  <si>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</si>
  <si>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</si>
  <si>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</si>
  <si>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</si>
  <si>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</si>
  <si>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</si>
  <si>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</si>
  <si>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</si>
  <si>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</si>
  <si>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</si>
  <si>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</si>
  <si>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</si>
  <si>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</si>
  <si>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</si>
  <si>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</si>
  <si>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</si>
  <si>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</si>
  <si>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</si>
  <si>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</si>
  <si>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</si>
  <si>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</si>
  <si>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</si>
  <si>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</si>
  <si>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</si>
  <si>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</si>
  <si>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</si>
  <si>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</si>
  <si>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</si>
  <si>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</si>
  <si>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</si>
  <si>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</si>
  <si>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</si>
  <si>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</si>
  <si>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</si>
  <si>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</si>
  <si>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</si>
  <si>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</si>
  <si>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</si>
  <si>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</si>
  <si>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</si>
  <si>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</si>
  <si>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</si>
  <si>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</si>
  <si>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</si>
  <si>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</si>
  <si>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</si>
  <si>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</si>
  <si>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</si>
  <si>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</si>
  <si>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</si>
  <si>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</si>
  <si>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</si>
  <si>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</si>
  <si>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</si>
  <si>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</si>
  <si>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</si>
  <si>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</si>
  <si>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</si>
  <si>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</si>
  <si>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</si>
  <si>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</si>
  <si>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</si>
  <si>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</si>
  <si>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</si>
  <si>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</si>
  <si>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</si>
  <si>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</si>
  <si>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</si>
  <si>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</si>
  <si>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</si>
  <si>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</si>
  <si>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</si>
  <si>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</si>
  <si>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</si>
  <si>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</si>
  <si>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</si>
  <si>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</si>
  <si>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</si>
  <si>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</si>
  <si>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</si>
  <si>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</si>
  <si>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</si>
  <si>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</si>
  <si>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</si>
  <si>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</si>
  <si>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</si>
  <si>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</si>
  <si>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</si>
  <si>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</si>
  <si>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</si>
  <si>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</si>
  <si>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</si>
  <si>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</si>
  <si>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</si>
  <si>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</si>
  <si>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</si>
  <si>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</si>
  <si>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</si>
  <si>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</si>
  <si>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</si>
  <si>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</si>
  <si>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</si>
  <si>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</si>
  <si>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</si>
  <si>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</si>
  <si>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</si>
  <si>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</si>
  <si>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</si>
  <si>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</si>
  <si>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</si>
  <si>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</si>
  <si>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</si>
  <si>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</si>
  <si>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</si>
  <si>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</si>
  <si>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</si>
  <si>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</si>
  <si>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</si>
  <si>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</si>
  <si>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</si>
  <si>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</si>
  <si>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</si>
  <si>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</si>
  <si>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</si>
  <si>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</si>
  <si>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</si>
  <si>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</si>
  <si>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</si>
  <si>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</si>
  <si>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</si>
  <si>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</si>
  <si>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</si>
  <si>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</si>
  <si>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</si>
  <si>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</si>
  <si>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</si>
  <si>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</si>
  <si>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</si>
  <si>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</si>
  <si>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</si>
  <si>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</si>
  <si>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</si>
  <si>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</si>
  <si>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</si>
  <si>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</si>
  <si>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</si>
  <si>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</si>
  <si>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</si>
  <si>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</si>
  <si>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</si>
  <si>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</si>
  <si>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</si>
  <si>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</si>
  <si>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</si>
  <si>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</si>
  <si>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</si>
  <si>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</si>
  <si>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</si>
  <si>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</si>
  <si>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</si>
  <si>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</si>
  <si>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</si>
  <si>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</si>
  <si>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</si>
  <si>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</si>
  <si>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</si>
  <si>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</si>
  <si>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</si>
  <si>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</si>
  <si>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</si>
  <si>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</si>
  <si>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</si>
  <si>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</si>
  <si>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</si>
  <si>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</si>
  <si>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</si>
  <si>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</si>
  <si>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</si>
  <si>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</si>
  <si>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</si>
  <si>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</si>
  <si>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</si>
  <si>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</si>
  <si>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</si>
  <si>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</si>
  <si>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</si>
  <si>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</si>
  <si>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</si>
  <si>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</si>
  <si>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</si>
  <si>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</si>
  <si>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</si>
  <si>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</si>
  <si>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</si>
  <si>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</si>
  <si>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</si>
  <si>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</si>
  <si>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</si>
  <si>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</si>
  <si>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</si>
  <si>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</si>
  <si>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</si>
  <si>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</si>
  <si>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</si>
  <si>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</si>
  <si>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</si>
  <si>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</si>
  <si>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</si>
  <si>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</si>
  <si>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</si>
  <si>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</si>
  <si>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</si>
  <si>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</si>
  <si>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</si>
  <si>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</si>
  <si>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</si>
  <si>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</si>
  <si>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</si>
  <si>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</si>
  <si>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</si>
  <si>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</si>
  <si>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</si>
  <si>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</si>
  <si>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</si>
  <si>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</si>
  <si>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</si>
  <si>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</si>
  <si>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</si>
  <si>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</si>
  <si>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</si>
  <si>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</si>
  <si>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</si>
  <si>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</si>
  <si>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</si>
  <si>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</si>
  <si>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</si>
  <si>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</si>
  <si>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</si>
  <si>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</si>
  <si>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</si>
  <si>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</si>
  <si>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</si>
  <si>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</si>
  <si>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</si>
  <si>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</si>
  <si>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</si>
  <si>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</si>
  <si>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</si>
  <si>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</si>
  <si>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</si>
  <si>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</si>
  <si>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</si>
  <si>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</si>
  <si>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</si>
  <si>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</si>
  <si>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</si>
  <si>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</si>
  <si>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</si>
  <si>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</si>
  <si>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</si>
  <si>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</si>
  <si>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</si>
  <si>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</si>
  <si>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</si>
  <si>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</si>
  <si>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</si>
  <si>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</si>
  <si>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</si>
  <si>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</si>
  <si>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</si>
  <si>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</si>
  <si>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</si>
  <si>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</si>
  <si>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</si>
  <si>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</si>
  <si>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</si>
  <si>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</si>
  <si>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</si>
  <si>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</si>
  <si>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</si>
  <si>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</si>
  <si>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</si>
  <si>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</si>
  <si>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</si>
  <si>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</si>
  <si>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</si>
  <si>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</si>
  <si>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</si>
  <si>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</si>
  <si>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</si>
  <si>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</si>
  <si>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</si>
  <si>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</si>
  <si>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</si>
  <si>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</si>
  <si>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</si>
  <si>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</si>
  <si>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</si>
  <si>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</si>
  <si>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</si>
  <si>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</si>
  <si>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</si>
  <si>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</si>
  <si>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</si>
  <si>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</si>
  <si>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</si>
  <si>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</si>
  <si>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</si>
  <si>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</si>
  <si>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</si>
  <si>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</si>
  <si>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</si>
  <si>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</si>
  <si>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</si>
  <si>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</si>
  <si>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</si>
  <si>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</si>
  <si>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</si>
  <si>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</si>
  <si>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</si>
  <si>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</si>
  <si>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</si>
  <si>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</si>
  <si>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</si>
  <si>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</si>
  <si>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</si>
  <si>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</si>
  <si>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</si>
  <si>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</si>
  <si>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</si>
  <si>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</si>
  <si>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</si>
  <si>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</si>
  <si>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</si>
  <si>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</si>
  <si>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</si>
  <si>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</si>
  <si>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</si>
  <si>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</si>
  <si>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</si>
  <si>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</si>
  <si>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</si>
  <si>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</si>
  <si>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</si>
  <si>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</si>
  <si>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</si>
  <si>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</si>
  <si>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</si>
  <si>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</si>
  <si>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</si>
  <si>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</si>
  <si>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</si>
  <si>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</si>
  <si>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</si>
  <si>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</si>
  <si>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</si>
  <si>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</si>
  <si>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</si>
  <si>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</si>
  <si>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</si>
  <si>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</si>
  <si>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</si>
  <si>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</si>
  <si>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</si>
  <si>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</si>
  <si>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</si>
  <si>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</si>
  <si>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</si>
  <si>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</si>
  <si>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</si>
  <si>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</si>
  <si>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</si>
  <si>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</si>
  <si>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</si>
  <si>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</si>
  <si>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</si>
  <si>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</si>
  <si>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</si>
  <si>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</si>
  <si>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</si>
  <si>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</si>
  <si>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</si>
  <si>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</si>
  <si>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</si>
  <si>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</si>
  <si>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</si>
  <si>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</si>
  <si>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</si>
  <si>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</si>
  <si>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</si>
  <si>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</si>
  <si>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</si>
  <si>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</si>
  <si>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</si>
  <si>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</si>
  <si>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</si>
  <si>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</si>
  <si>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</si>
  <si>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</si>
  <si>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</si>
  <si>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</si>
  <si>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</si>
  <si>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</si>
  <si>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</si>
  <si>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</si>
  <si>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</si>
  <si>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</si>
  <si>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</si>
  <si>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</si>
  <si>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</si>
  <si>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</si>
  <si>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</si>
  <si>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</si>
  <si>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</si>
  <si>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</si>
  <si>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</si>
  <si>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</si>
  <si>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</si>
  <si>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</si>
  <si>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</si>
  <si>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</si>
  <si>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</si>
  <si>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</si>
  <si>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</si>
  <si>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</si>
  <si>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</si>
  <si>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</si>
  <si>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</si>
  <si>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</si>
  <si>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</si>
  <si>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</si>
  <si>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</si>
  <si>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</si>
  <si>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</si>
  <si>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</si>
  <si>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</si>
  <si>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</si>
  <si>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</si>
  <si>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</si>
  <si>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</si>
  <si>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</si>
  <si>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</si>
  <si>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</si>
  <si>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</si>
  <si>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</si>
  <si>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</si>
  <si>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</si>
  <si>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</si>
  <si>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</si>
  <si>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</si>
  <si>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</si>
  <si>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</si>
  <si>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</si>
  <si>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</si>
  <si>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</si>
  <si>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</si>
  <si>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</si>
  <si>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</si>
  <si>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</si>
  <si>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</si>
  <si>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</si>
  <si>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</si>
  <si>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</si>
  <si>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</si>
  <si>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</si>
  <si>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</si>
  <si>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</si>
  <si>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</si>
  <si>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</si>
  <si>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</si>
  <si>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</si>
  <si>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</si>
  <si>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</si>
  <si>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</si>
  <si>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</si>
  <si>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</si>
  <si>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</si>
  <si>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</si>
  <si>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</si>
  <si>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</si>
  <si>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</si>
  <si>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</si>
  <si>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</si>
  <si>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</si>
  <si>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</si>
  <si>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</si>
  <si>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</si>
  <si>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</si>
  <si>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</si>
  <si>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</si>
  <si>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</si>
  <si>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</si>
  <si>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</si>
  <si>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</si>
  <si>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</si>
  <si>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</si>
  <si>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</si>
  <si>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</si>
  <si>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</si>
  <si>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</si>
  <si>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</si>
  <si>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</si>
  <si>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</si>
  <si>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</si>
  <si>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</si>
  <si>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</si>
  <si>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</si>
  <si>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</si>
  <si>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</si>
  <si>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</si>
  <si>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</si>
  <si>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</si>
  <si>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</si>
  <si>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</si>
  <si>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</si>
  <si>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</si>
  <si>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</si>
  <si>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</si>
  <si>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</si>
  <si>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</si>
  <si>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</si>
  <si>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</si>
  <si>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</si>
  <si>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</si>
  <si>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</si>
  <si>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</si>
  <si>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</si>
  <si>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</si>
  <si>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</si>
  <si>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</si>
  <si>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</si>
  <si>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</si>
  <si>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</si>
  <si>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</si>
  <si>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</si>
  <si>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</si>
  <si>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</si>
  <si>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</si>
  <si>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</si>
  <si>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</si>
  <si>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</si>
  <si>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</si>
  <si>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</si>
  <si>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</si>
  <si>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</si>
  <si>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</si>
  <si>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</si>
  <si>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</si>
  <si>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</si>
  <si>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</si>
  <si>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</si>
  <si>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</si>
  <si>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</si>
  <si>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</si>
  <si>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</si>
  <si>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</si>
  <si>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</si>
  <si>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</si>
  <si>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</si>
  <si>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</si>
  <si>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</si>
  <si>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</si>
  <si>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</si>
  <si>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</si>
  <si>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</si>
  <si>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</si>
  <si>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</si>
  <si>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</si>
  <si>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</si>
  <si>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</si>
  <si>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</si>
  <si>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</si>
  <si>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</si>
  <si>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</si>
  <si>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</si>
  <si>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</si>
  <si>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</si>
  <si>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</si>
  <si>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</si>
  <si>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</si>
  <si>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</si>
  <si>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</si>
  <si>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</si>
  <si>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</si>
  <si>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</si>
  <si>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</si>
  <si>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</si>
  <si>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</si>
  <si>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</si>
  <si>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</si>
  <si>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</si>
  <si>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</si>
  <si>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</si>
  <si>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</si>
  <si>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</si>
  <si>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</si>
  <si>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</si>
  <si>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</si>
  <si>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</si>
  <si>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</si>
  <si>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</si>
  <si>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</si>
  <si>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</si>
  <si>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</si>
  <si>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</si>
  <si>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</si>
  <si>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</si>
  <si>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</si>
  <si>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</si>
  <si>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</si>
  <si>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</si>
  <si>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</si>
  <si>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</si>
  <si>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</si>
  <si>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</si>
  <si>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</si>
  <si>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</si>
  <si>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</si>
  <si>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</si>
  <si>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</si>
  <si>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</si>
  <si>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</si>
  <si>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</si>
  <si>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</si>
  <si>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</si>
  <si>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</si>
  <si>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</si>
  <si>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</si>
  <si>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</si>
  <si>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</si>
  <si>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</si>
  <si>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</si>
  <si>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</si>
  <si>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</si>
  <si>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</si>
  <si>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</si>
  <si>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</si>
  <si>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</si>
  <si>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</si>
  <si>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</si>
  <si>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</si>
  <si>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</si>
  <si>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</si>
  <si>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</si>
  <si>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</si>
  <si>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</si>
  <si>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</si>
  <si>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</si>
  <si>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</si>
  <si>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</si>
  <si>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</si>
  <si>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</si>
  <si>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</si>
  <si>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</si>
  <si>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</si>
  <si>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</si>
  <si>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</si>
  <si>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</si>
  <si>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</si>
  <si>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</si>
  <si>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</si>
  <si>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</si>
  <si>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</si>
  <si>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</si>
  <si>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</si>
  <si>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</si>
  <si>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</si>
  <si>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</si>
  <si>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</si>
  <si>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</si>
  <si>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</si>
  <si>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</si>
  <si>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</si>
  <si>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</si>
  <si>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</si>
  <si>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</si>
  <si>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</si>
  <si>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</si>
  <si>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</si>
  <si>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</si>
  <si>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</si>
  <si>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</si>
  <si>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</si>
  <si>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</si>
  <si>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</si>
  <si>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</si>
  <si>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</si>
  <si>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</si>
  <si>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</si>
  <si>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</si>
  <si>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</si>
  <si>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</si>
  <si>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</si>
  <si>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</si>
  <si>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</si>
  <si>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</si>
  <si>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</si>
  <si>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</si>
  <si>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</si>
  <si>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</si>
  <si>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</si>
  <si>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</si>
  <si>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</si>
  <si>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</si>
  <si>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</si>
  <si>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</si>
  <si>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</si>
  <si>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</si>
  <si>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</si>
  <si>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</si>
  <si>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</si>
  <si>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</si>
  <si>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</si>
  <si>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</si>
  <si>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</si>
  <si>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</si>
  <si>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</si>
  <si>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</si>
  <si>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</si>
  <si>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</si>
  <si>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</si>
  <si>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</si>
  <si>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</si>
  <si>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</si>
  <si>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</si>
  <si>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</si>
  <si>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</si>
  <si>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</si>
  <si>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</si>
  <si>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</si>
  <si>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</si>
  <si>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</si>
  <si>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</si>
  <si>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</si>
  <si>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</si>
  <si>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</si>
  <si>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</si>
  <si>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</si>
  <si>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</si>
  <si>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</si>
  <si>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</si>
  <si>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</si>
  <si>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</si>
  <si>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</si>
  <si>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</si>
  <si>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</si>
  <si>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</si>
  <si>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</si>
  <si>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</si>
  <si>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</si>
  <si>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</si>
  <si>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</si>
  <si>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</si>
  <si>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</si>
  <si>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</si>
  <si>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</si>
  <si>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</si>
  <si>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</si>
  <si>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</si>
  <si>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</si>
  <si>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</si>
  <si>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</si>
  <si>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</si>
  <si>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</si>
  <si>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</si>
  <si>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</si>
  <si>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</si>
  <si>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</si>
  <si>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</si>
  <si>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</si>
  <si>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</si>
  <si>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</si>
  <si>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</si>
  <si>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</si>
  <si>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</si>
  <si>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</si>
  <si>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</si>
  <si>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</si>
  <si>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</si>
  <si>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</si>
  <si>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</si>
  <si>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</si>
  <si>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</si>
  <si>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</si>
  <si>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</si>
  <si>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</si>
  <si>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</si>
  <si>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</si>
  <si>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</si>
  <si>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</si>
  <si>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</si>
  <si>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</si>
  <si>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</si>
  <si>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</si>
  <si>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</si>
  <si>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</si>
  <si>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</si>
  <si>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</si>
  <si>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</si>
  <si>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</si>
  <si>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</si>
  <si>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</si>
  <si>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</si>
  <si>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</si>
  <si>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</si>
  <si>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</si>
  <si>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</si>
  <si>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</si>
  <si>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</si>
  <si>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</si>
  <si>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</si>
  <si>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</si>
  <si>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</si>
  <si>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</si>
  <si>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</si>
  <si>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</si>
  <si>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</si>
  <si>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</si>
  <si>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</si>
  <si>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</si>
  <si>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</si>
  <si>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</si>
  <si>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</si>
  <si>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</si>
  <si>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</si>
  <si>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</si>
  <si>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</si>
  <si>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</si>
  <si>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</si>
  <si>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</si>
  <si>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</si>
  <si>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</si>
  <si>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</si>
  <si>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</si>
  <si>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</si>
  <si>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</si>
  <si>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</si>
  <si>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</si>
  <si>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</si>
  <si>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</si>
  <si>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</si>
  <si>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</si>
  <si>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</si>
  <si>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</si>
  <si>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</si>
  <si>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</si>
  <si>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</si>
  <si>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</si>
  <si>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</si>
  <si>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</si>
  <si>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</si>
  <si>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</si>
  <si>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</si>
  <si>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</si>
  <si>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</si>
  <si>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</si>
  <si>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</si>
  <si>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</si>
  <si>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</si>
  <si>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</si>
  <si>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</si>
  <si>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</si>
  <si>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</si>
  <si>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</si>
  <si>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</si>
  <si>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</si>
  <si>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</si>
  <si>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</si>
  <si>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</si>
  <si>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</si>
  <si>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</si>
  <si>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</si>
  <si>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</si>
  <si>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</si>
  <si>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</si>
  <si>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</si>
  <si>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</si>
  <si>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</si>
  <si>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</si>
  <si>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</si>
  <si>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</si>
  <si>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</si>
  <si>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</si>
  <si>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</si>
  <si>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</si>
  <si>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</si>
  <si>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</si>
  <si>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</si>
  <si>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</si>
  <si>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</si>
  <si>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</si>
  <si>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</si>
  <si>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</si>
  <si>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</si>
  <si>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</si>
  <si>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</si>
  <si>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</si>
  <si>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</si>
  <si>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</si>
  <si>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</si>
  <si>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</si>
  <si>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</si>
  <si>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</si>
  <si>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</si>
  <si>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</si>
  <si>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</si>
  <si>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</si>
  <si>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</si>
  <si>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</si>
  <si>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</si>
  <si>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</si>
  <si>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</si>
  <si>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</si>
  <si>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</si>
  <si>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</si>
  <si>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</si>
  <si>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</si>
  <si>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</si>
  <si>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</si>
  <si>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</si>
  <si>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</si>
  <si>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</si>
  <si>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</si>
  <si>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</si>
  <si>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</si>
  <si>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</si>
  <si>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</si>
  <si>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</si>
  <si>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</si>
  <si>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</si>
  <si>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</si>
  <si>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</si>
  <si>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</si>
  <si>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</si>
  <si>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</si>
  <si>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</si>
  <si>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</si>
  <si>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</si>
  <si>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</si>
  <si>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</si>
  <si>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</si>
  <si>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</si>
  <si>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</si>
  <si>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</si>
  <si>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</si>
  <si>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</si>
  <si>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</si>
  <si>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</si>
  <si>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</si>
  <si>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</si>
  <si>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</si>
  <si>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</si>
  <si>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</si>
  <si>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</si>
  <si>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</si>
  <si>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</si>
  <si>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</si>
  <si>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</si>
  <si>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</si>
  <si>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</si>
  <si>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</si>
  <si>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</si>
  <si>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</si>
  <si>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</si>
  <si>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</si>
  <si>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</si>
  <si>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</si>
  <si>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</si>
  <si>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</si>
  <si>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</si>
  <si>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</si>
  <si>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</si>
  <si>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</si>
  <si>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</si>
  <si>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</si>
  <si>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</si>
  <si>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</si>
  <si>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</si>
  <si>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</si>
  <si>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</si>
  <si>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</si>
  <si>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</si>
  <si>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</si>
  <si>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</si>
  <si>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</si>
  <si>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</si>
  <si>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</si>
  <si>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</si>
  <si>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</si>
  <si>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</si>
  <si>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</si>
  <si>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</si>
  <si>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</si>
  <si>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</si>
  <si>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</si>
  <si>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</si>
  <si>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</si>
  <si>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</si>
  <si>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</si>
  <si>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</si>
  <si>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</si>
  <si>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</si>
  <si>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</si>
  <si>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</si>
  <si>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</si>
  <si>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</si>
  <si>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</si>
  <si>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</si>
  <si>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</si>
  <si>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</si>
  <si>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</si>
  <si>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</si>
  <si>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</si>
  <si>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</si>
  <si>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</si>
  <si>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</si>
  <si>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</si>
  <si>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</si>
  <si>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</si>
  <si>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</si>
  <si>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</si>
  <si>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</si>
  <si>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</si>
  <si>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</si>
  <si>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</si>
  <si>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</si>
  <si>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</si>
  <si>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</si>
  <si>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</si>
  <si>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</si>
  <si>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</si>
  <si>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</si>
  <si>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</si>
  <si>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</si>
  <si>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</si>
  <si>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</si>
  <si>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</si>
  <si>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</si>
  <si>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</si>
  <si>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</si>
  <si>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</si>
  <si>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</si>
  <si>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</si>
  <si>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</si>
  <si>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</si>
  <si>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</si>
  <si>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</si>
  <si>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</si>
  <si>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</si>
  <si>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</si>
  <si>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</si>
  <si>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</si>
  <si>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</si>
  <si>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</si>
  <si>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</si>
  <si>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</si>
  <si>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</si>
  <si>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</si>
  <si>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</si>
  <si>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</si>
  <si>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</si>
  <si>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</si>
  <si>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</si>
  <si>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</si>
  <si>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</si>
  <si>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</si>
  <si>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</si>
  <si>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</si>
  <si>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</si>
  <si>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</si>
  <si>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</si>
  <si>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</si>
  <si>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</si>
  <si>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</si>
  <si>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</si>
  <si>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</si>
  <si>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</si>
  <si>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</si>
  <si>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</si>
  <si>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</si>
  <si>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</si>
  <si>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</si>
  <si>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</si>
  <si>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</si>
  <si>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</si>
  <si>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</si>
  <si>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</si>
  <si>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</si>
  <si>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</si>
  <si>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</si>
  <si>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</si>
  <si>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</si>
  <si>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</si>
  <si>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</si>
  <si>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</si>
  <si>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</si>
  <si>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</si>
  <si>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</si>
  <si>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</si>
  <si>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</si>
  <si>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</si>
  <si>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</si>
  <si>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</si>
  <si>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</si>
  <si>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</si>
  <si>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</si>
  <si>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</si>
  <si>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</si>
  <si>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</si>
  <si>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</si>
  <si>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</si>
  <si>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</si>
  <si>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</si>
  <si>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</si>
  <si>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</si>
  <si>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</si>
  <si>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</si>
  <si>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</si>
  <si>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</si>
  <si>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</si>
  <si>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</si>
  <si>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</si>
  <si>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</si>
  <si>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</si>
  <si>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</si>
  <si>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</si>
  <si>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</si>
  <si>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</si>
  <si>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</si>
  <si>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</si>
  <si>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</si>
  <si>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</si>
  <si>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</si>
  <si>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</si>
  <si>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</si>
  <si>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</si>
  <si>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</si>
  <si>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</si>
  <si>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</si>
  <si>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</si>
  <si>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</si>
  <si>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</si>
  <si>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</si>
  <si>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</si>
  <si>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</si>
  <si>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</si>
  <si>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</si>
  <si>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</si>
  <si>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</si>
  <si>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</si>
  <si>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</si>
  <si>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</si>
  <si>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</si>
  <si>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</si>
  <si>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</si>
  <si>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</si>
  <si>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</si>
  <si>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</si>
  <si>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</si>
  <si>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</si>
  <si>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</si>
  <si>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</si>
  <si>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</si>
  <si>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</si>
  <si>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</si>
  <si>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</si>
  <si>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</si>
  <si>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</si>
  <si>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</si>
  <si>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</si>
  <si>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</si>
  <si>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</si>
  <si>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</si>
  <si>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</si>
  <si>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</si>
  <si>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</si>
  <si>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</si>
  <si>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</si>
  <si>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</si>
  <si>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</si>
  <si>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</si>
  <si>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</si>
  <si>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</si>
  <si>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</si>
  <si>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</si>
  <si>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</si>
  <si>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</si>
  <si>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</si>
  <si>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</si>
  <si>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</si>
  <si>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</si>
  <si>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</si>
  <si>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</si>
  <si>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</si>
  <si>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</si>
  <si>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</si>
  <si>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</si>
  <si>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</si>
  <si>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</si>
  <si>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</si>
  <si>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</si>
  <si>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</si>
  <si>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</si>
  <si>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</si>
  <si>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</si>
  <si>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</si>
  <si>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</si>
  <si>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</si>
  <si>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</si>
  <si>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</si>
  <si>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</si>
  <si>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</si>
  <si>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</si>
  <si>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</si>
  <si>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</si>
  <si>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</si>
  <si>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</si>
  <si>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</si>
  <si>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</si>
  <si>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</si>
  <si>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</si>
  <si>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</si>
  <si>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</si>
  <si>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</si>
  <si>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</si>
  <si>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</si>
  <si>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</si>
  <si>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</si>
  <si>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</si>
  <si>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</si>
  <si>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</si>
  <si>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</si>
  <si>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</si>
  <si>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</si>
  <si>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</si>
  <si>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</si>
  <si>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</si>
  <si>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</si>
  <si>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</si>
  <si>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</si>
  <si>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</si>
  <si>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</si>
  <si>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</si>
  <si>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</si>
  <si>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</si>
  <si>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</si>
  <si>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</si>
  <si>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</si>
  <si>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</si>
  <si>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</si>
  <si>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</si>
  <si>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</si>
  <si>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</si>
  <si>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</si>
  <si>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</si>
  <si>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</si>
  <si>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</si>
  <si>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</si>
  <si>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</si>
  <si>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</si>
  <si>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</si>
  <si>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</si>
  <si>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</si>
  <si>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</si>
  <si>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</si>
  <si>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</si>
  <si>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</si>
  <si>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</si>
  <si>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</si>
  <si>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</si>
  <si>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</si>
  <si>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</si>
  <si>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</si>
  <si>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</si>
  <si>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</si>
  <si>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</si>
  <si>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</si>
  <si>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</si>
  <si>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</si>
  <si>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</si>
  <si>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</si>
  <si>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</si>
  <si>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</si>
  <si>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</si>
  <si>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</si>
  <si>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</si>
  <si>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</si>
  <si>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</si>
  <si>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</si>
  <si>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</si>
  <si>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</si>
  <si>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</si>
  <si>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</si>
  <si>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</si>
  <si>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</si>
  <si>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</si>
  <si>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</si>
  <si>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</si>
  <si>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</si>
  <si>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</si>
  <si>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</si>
  <si>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</si>
  <si>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</si>
  <si>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</si>
  <si>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</si>
  <si>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</si>
  <si>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</si>
  <si>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</si>
  <si>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</si>
  <si>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</si>
  <si>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</si>
  <si>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</si>
  <si>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</si>
  <si>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</si>
  <si>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</si>
  <si>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</si>
  <si>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</si>
  <si>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</si>
  <si>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</si>
  <si>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</si>
  <si>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</si>
  <si>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</si>
  <si>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</si>
  <si>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</si>
  <si>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</si>
  <si>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</si>
  <si>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</si>
  <si>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</si>
  <si>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</si>
  <si>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</si>
  <si>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</si>
  <si>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</si>
  <si>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</si>
  <si>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</si>
  <si>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</si>
  <si>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</si>
  <si>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</si>
  <si>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</si>
  <si>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</si>
  <si>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</si>
  <si>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</si>
  <si>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</si>
  <si>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</si>
  <si>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</si>
  <si>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</si>
  <si>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</si>
  <si>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</si>
  <si>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</si>
  <si>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</si>
  <si>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</si>
  <si>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</si>
  <si>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</si>
  <si>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</si>
  <si>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</si>
  <si>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</si>
  <si>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</si>
  <si>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</si>
  <si>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</si>
  <si>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</si>
  <si>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</si>
  <si>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</si>
  <si>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</si>
  <si>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</si>
  <si>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</si>
  <si>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</si>
  <si>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</si>
  <si>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</si>
  <si>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</si>
  <si>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</si>
  <si>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</si>
  <si>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</si>
  <si>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</si>
  <si>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</si>
  <si>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</si>
  <si>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</si>
  <si>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</si>
  <si>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</si>
  <si>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</si>
  <si>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</si>
  <si>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</si>
  <si>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</si>
  <si>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</si>
  <si>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</si>
  <si>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</si>
  <si>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</si>
  <si>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</si>
  <si>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</si>
  <si>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</si>
  <si>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</si>
  <si>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</si>
  <si>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</si>
  <si>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</si>
  <si>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</si>
  <si>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</si>
  <si>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</si>
  <si>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</si>
  <si>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</si>
  <si>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</si>
  <si>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</si>
  <si>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</si>
  <si>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</si>
  <si>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</si>
  <si>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</si>
  <si>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</si>
  <si>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</si>
  <si>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</si>
  <si>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</si>
  <si>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</si>
  <si>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</si>
  <si>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</si>
  <si>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</si>
  <si>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</si>
  <si>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</si>
  <si>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</si>
  <si>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</si>
  <si>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</si>
  <si>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</si>
  <si>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</si>
  <si>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</si>
  <si>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</si>
  <si>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</si>
  <si>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</si>
  <si>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</si>
  <si>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</si>
  <si>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</si>
  <si>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</si>
  <si>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</si>
  <si>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</si>
  <si>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</si>
  <si>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</si>
  <si>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</si>
  <si>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</si>
  <si>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</si>
  <si>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</si>
  <si>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</si>
  <si>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</si>
  <si>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</si>
  <si>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</si>
  <si>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</si>
  <si>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</si>
  <si>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</si>
  <si>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</si>
  <si>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</si>
  <si>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</si>
  <si>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</si>
  <si>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</si>
  <si>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</si>
  <si>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</si>
  <si>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</si>
  <si>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</si>
  <si>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</si>
  <si>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</si>
  <si>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</si>
  <si>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</si>
  <si>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</si>
  <si>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</si>
  <si>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</si>
  <si>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</si>
  <si>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</si>
  <si>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</si>
  <si>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</si>
  <si>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</si>
  <si>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</si>
  <si>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</si>
  <si>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</si>
  <si>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</si>
  <si>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</si>
  <si>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</si>
  <si>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</si>
  <si>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</si>
  <si>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</si>
  <si>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</si>
  <si>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</si>
  <si>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</si>
  <si>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</si>
  <si>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</si>
  <si>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</si>
  <si>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</si>
  <si>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</si>
  <si>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</si>
  <si>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</si>
  <si>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</si>
  <si>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</si>
  <si>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</si>
  <si>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</si>
  <si>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</si>
  <si>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</si>
  <si>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</si>
  <si>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</si>
  <si>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</si>
  <si>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</si>
  <si>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</si>
  <si>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</si>
  <si>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</si>
  <si>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</si>
  <si>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</si>
  <si>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</si>
  <si>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</si>
  <si>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</si>
  <si>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</si>
  <si>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</si>
  <si>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</si>
  <si>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</si>
  <si>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</si>
  <si>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</si>
  <si>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</si>
  <si>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</si>
  <si>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</si>
  <si>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</si>
  <si>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</si>
  <si>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</si>
  <si>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</si>
  <si>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</si>
  <si>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</si>
  <si>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</si>
  <si>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</si>
  <si>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</si>
  <si>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</si>
  <si>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</si>
  <si>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</si>
  <si>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</si>
  <si>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</si>
  <si>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</si>
  <si>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</si>
  <si>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</si>
  <si>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</si>
  <si>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</si>
  <si>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</si>
  <si>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</si>
  <si>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</si>
  <si>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</si>
  <si>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</si>
  <si>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</si>
  <si>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</si>
  <si>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</si>
  <si>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</si>
  <si>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</si>
  <si>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</si>
  <si>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</si>
  <si>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</si>
  <si>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</si>
  <si>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</si>
  <si>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</si>
  <si>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</si>
  <si>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</si>
  <si>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</si>
  <si>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</si>
  <si>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</si>
  <si>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</si>
  <si>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</si>
  <si>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</si>
  <si>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</si>
  <si>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</si>
  <si>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</si>
  <si>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</si>
  <si>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</si>
  <si>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</si>
  <si>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</si>
  <si>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</si>
  <si>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</si>
  <si>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</si>
  <si>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</si>
  <si>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</si>
  <si>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</si>
  <si>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</si>
  <si>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</si>
  <si>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</si>
  <si>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</si>
  <si>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</si>
  <si>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</si>
  <si>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</si>
  <si>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</si>
  <si>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</si>
  <si>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</si>
  <si>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</si>
  <si>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</si>
  <si>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</si>
  <si>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</si>
  <si>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</si>
  <si>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</si>
  <si>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</si>
  <si>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</si>
  <si>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</si>
  <si>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</si>
  <si>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</si>
  <si>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</si>
  <si>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</si>
  <si>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</si>
  <si>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</si>
  <si>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</si>
  <si>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</si>
  <si>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</si>
  <si>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</si>
  <si>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</si>
  <si>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</si>
  <si>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</si>
  <si>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</si>
  <si>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</si>
  <si>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</si>
  <si>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</si>
  <si>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</si>
  <si>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</si>
  <si>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</si>
  <si>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</si>
  <si>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</si>
  <si>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</si>
  <si>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</si>
  <si>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</si>
  <si>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</si>
  <si>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</si>
  <si>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</si>
  <si>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</si>
  <si>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</si>
  <si>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</si>
  <si>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</si>
  <si>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</si>
  <si>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</si>
  <si>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</si>
  <si>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</si>
  <si>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</si>
  <si>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</si>
  <si>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</si>
  <si>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</si>
  <si>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</si>
  <si>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</si>
  <si>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</si>
  <si>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</si>
  <si>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</si>
  <si>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</si>
  <si>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</si>
  <si>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</si>
  <si>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</si>
  <si>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</si>
  <si>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</si>
  <si>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</si>
  <si>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</si>
  <si>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</si>
  <si>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</si>
  <si>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</si>
  <si>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</si>
  <si>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</si>
  <si>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</si>
  <si>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</si>
  <si>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</si>
  <si>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</si>
  <si>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</si>
  <si>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</si>
  <si>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</si>
  <si>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</si>
  <si>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</si>
  <si>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</si>
  <si>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</si>
  <si>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</si>
  <si>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</si>
  <si>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</si>
  <si>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</si>
  <si>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</si>
  <si>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</si>
  <si>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</si>
  <si>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</si>
  <si>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</si>
  <si>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</si>
  <si>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</si>
  <si>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</si>
  <si>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</si>
  <si>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</si>
  <si>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</si>
  <si>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</si>
  <si>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</si>
  <si>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</si>
  <si>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</si>
  <si>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</si>
  <si>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</si>
  <si>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</si>
  <si>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</si>
  <si>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</si>
  <si>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</si>
  <si>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</si>
  <si>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</si>
  <si>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</si>
  <si>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</si>
  <si>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</si>
  <si>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</si>
  <si>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</si>
  <si>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</si>
  <si>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</si>
  <si>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</si>
  <si>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</si>
  <si>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</si>
  <si>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</si>
  <si>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</si>
  <si>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</si>
  <si>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</si>
  <si>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</si>
  <si>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</si>
  <si>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</si>
  <si>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</si>
  <si>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</si>
  <si>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</si>
  <si>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</si>
  <si>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</si>
  <si>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</si>
  <si>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</si>
  <si>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</si>
  <si>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</si>
  <si>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</si>
  <si>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</si>
  <si>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</si>
  <si>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</si>
  <si>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</si>
  <si>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</si>
  <si>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</si>
  <si>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</si>
  <si>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</si>
  <si>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</si>
  <si>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</si>
  <si>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</si>
  <si>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</si>
  <si>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</si>
  <si>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</si>
  <si>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</si>
  <si>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</si>
  <si>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</si>
  <si>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</si>
  <si>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</si>
  <si>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</si>
  <si>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</si>
  <si>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</si>
  <si>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</si>
  <si>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</si>
  <si>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</si>
  <si>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</si>
  <si>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</si>
  <si>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</si>
  <si>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</si>
  <si>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</si>
  <si>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</si>
  <si>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</si>
  <si>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</si>
  <si>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</si>
  <si>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</si>
  <si>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</si>
  <si>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</si>
  <si>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</si>
  <si>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</si>
  <si>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</si>
  <si>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</si>
  <si>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</si>
  <si>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</si>
  <si>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</si>
  <si>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</si>
  <si>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</si>
  <si>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</si>
  <si>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</si>
  <si>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</si>
  <si>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</si>
  <si>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</si>
  <si>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</si>
  <si>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</si>
  <si>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</si>
  <si>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</si>
  <si>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</si>
  <si>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</si>
  <si>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</si>
  <si>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</si>
  <si>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</si>
  <si>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</si>
  <si>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</si>
  <si>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</si>
  <si>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</si>
  <si>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</si>
  <si>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</si>
  <si>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</si>
  <si>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</si>
  <si>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</si>
  <si>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</si>
  <si>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</si>
  <si>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</si>
  <si>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</si>
  <si>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</si>
  <si>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</si>
  <si>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</si>
  <si>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</si>
  <si>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</si>
  <si>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</si>
  <si>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</si>
  <si>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</si>
  <si>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</si>
  <si>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</si>
  <si>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</si>
  <si>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</si>
  <si>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</si>
  <si>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</si>
  <si>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</si>
  <si>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</si>
  <si>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</si>
  <si>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</si>
  <si>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</si>
  <si>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</si>
  <si>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</si>
  <si>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</si>
  <si>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</si>
  <si>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</si>
  <si>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</si>
  <si>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</si>
  <si>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</si>
  <si>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</si>
  <si>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</si>
  <si>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</si>
  <si>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</si>
  <si>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</si>
  <si>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</si>
  <si>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</si>
  <si>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</si>
  <si>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</si>
  <si>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</si>
  <si>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</si>
  <si>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</si>
  <si>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</si>
  <si>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</si>
  <si>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</si>
  <si>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</si>
  <si>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</si>
  <si>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</si>
  <si>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</si>
  <si>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</si>
  <si>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</si>
  <si>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</si>
  <si>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</si>
  <si>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</si>
  <si>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</si>
  <si>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</si>
  <si>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</si>
  <si>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</si>
  <si>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</si>
  <si>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</si>
  <si>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</si>
  <si>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</si>
  <si>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</si>
  <si>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</si>
  <si>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</si>
  <si>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</si>
  <si>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</si>
  <si>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</si>
  <si>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</si>
  <si>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</si>
  <si>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</si>
  <si>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</si>
  <si>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</si>
  <si>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</si>
  <si>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</si>
  <si>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</si>
  <si>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</si>
  <si>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</si>
  <si>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</si>
  <si>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</si>
  <si>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</si>
  <si>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</si>
  <si>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</si>
  <si>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</si>
  <si>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</si>
  <si>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</si>
  <si>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</si>
  <si>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</si>
  <si>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</si>
  <si>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</si>
  <si>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</si>
  <si>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</si>
  <si>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</si>
  <si>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</si>
  <si>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</si>
  <si>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</si>
  <si>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</si>
  <si>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</si>
  <si>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</si>
  <si>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</si>
  <si>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</si>
  <si>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</si>
  <si>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</si>
  <si>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</si>
  <si>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</si>
  <si>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</si>
  <si>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</si>
  <si>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</si>
  <si>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</si>
  <si>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</si>
  <si>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</si>
  <si>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</si>
  <si>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</si>
  <si>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</si>
  <si>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</si>
  <si>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</si>
  <si>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</si>
  <si>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</si>
  <si>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</si>
  <si>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</si>
  <si>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</si>
  <si>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</si>
  <si>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</si>
  <si>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</si>
  <si>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</si>
  <si>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</si>
  <si>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</si>
  <si>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</si>
  <si>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</si>
  <si>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</si>
  <si>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</si>
  <si>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</si>
  <si>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</si>
  <si>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</si>
  <si>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</si>
  <si>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</si>
  <si>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</si>
  <si>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</si>
  <si>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</si>
  <si>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</si>
  <si>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</si>
  <si>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</si>
  <si>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</si>
  <si>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</si>
  <si>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</si>
  <si>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</si>
  <si>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</si>
  <si>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</si>
  <si>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</si>
  <si>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</si>
  <si>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</si>
  <si>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</si>
  <si>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</si>
  <si>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</si>
  <si>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</si>
  <si>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</si>
  <si>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</si>
  <si>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</si>
  <si>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</si>
  <si>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</si>
  <si>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</si>
  <si>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</si>
  <si>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</si>
  <si>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</si>
  <si>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</si>
  <si>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</si>
  <si>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</si>
  <si>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</si>
  <si>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</si>
  <si>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</si>
  <si>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</si>
  <si>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</si>
  <si>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</si>
  <si>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</si>
  <si>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</si>
  <si>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</si>
  <si>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</si>
  <si>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</si>
  <si>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</si>
  <si>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</si>
  <si>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</si>
  <si>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</si>
  <si>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</si>
  <si>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</si>
  <si>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</si>
  <si>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</si>
  <si>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</si>
  <si>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</si>
  <si>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</si>
  <si>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</si>
  <si>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</si>
  <si>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</si>
  <si>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</si>
  <si>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</si>
  <si>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</si>
  <si>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</si>
  <si>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</si>
  <si>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</si>
  <si>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</si>
  <si>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</si>
  <si>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</si>
  <si>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</si>
  <si>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</si>
  <si>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</si>
  <si>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</si>
  <si>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</si>
  <si>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</si>
  <si>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</si>
  <si>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</si>
  <si>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</si>
  <si>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</si>
  <si>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</si>
  <si>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</si>
  <si>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</si>
  <si>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</si>
  <si>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</si>
  <si>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</si>
  <si>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</si>
  <si>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</si>
  <si>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</si>
  <si>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</si>
  <si>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</si>
  <si>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</si>
  <si>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</si>
  <si>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</si>
  <si>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</si>
  <si>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</si>
  <si>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</si>
  <si>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</si>
  <si>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</si>
  <si>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</si>
  <si>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</si>
  <si>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</si>
  <si>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</si>
  <si>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</si>
  <si>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</si>
  <si>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</si>
  <si>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</si>
  <si>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</si>
  <si>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</si>
  <si>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</si>
  <si>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</si>
  <si>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</si>
  <si>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</si>
  <si>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</si>
  <si>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</si>
  <si>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</si>
  <si>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</si>
  <si>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</si>
  <si>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</si>
  <si>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</si>
  <si>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</si>
  <si>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</si>
  <si>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</si>
  <si>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</si>
  <si>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</si>
  <si>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</si>
  <si>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</si>
  <si>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</si>
  <si>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</si>
  <si>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</si>
  <si>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</si>
  <si>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</si>
  <si>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</si>
  <si>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</si>
  <si>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</si>
  <si>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</si>
  <si>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</si>
  <si>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</si>
  <si>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</si>
  <si>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</si>
  <si>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</si>
  <si>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</si>
  <si>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</si>
  <si>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</si>
  <si>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</si>
  <si>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</si>
  <si>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</si>
  <si>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</si>
  <si>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</si>
  <si>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</si>
  <si>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</si>
  <si>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</si>
  <si>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</si>
  <si>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</si>
  <si>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</si>
  <si>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</si>
  <si>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</si>
  <si>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</si>
  <si>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</si>
  <si>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</si>
  <si>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</si>
  <si>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</si>
  <si>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</si>
  <si>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</si>
  <si>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</si>
  <si>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</si>
  <si>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</si>
  <si>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</si>
  <si>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</si>
  <si>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</si>
  <si>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</si>
  <si>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</si>
  <si>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</si>
  <si>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</si>
  <si>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</si>
  <si>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</si>
  <si>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</si>
  <si>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</si>
  <si>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</si>
  <si>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</si>
  <si>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</si>
  <si>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</si>
  <si>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</si>
  <si>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</si>
  <si>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</si>
  <si>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</si>
  <si>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</si>
  <si>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</si>
  <si>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</si>
  <si>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</si>
  <si>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</si>
  <si>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</si>
  <si>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</si>
  <si>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</si>
  <si>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</si>
  <si>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</si>
  <si>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</si>
  <si>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</si>
  <si>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</si>
  <si>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</si>
  <si>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</si>
  <si>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</si>
  <si>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</si>
  <si>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</si>
  <si>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</si>
  <si>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</si>
  <si>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</si>
  <si>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</si>
  <si>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</si>
  <si>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</si>
  <si>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</si>
  <si>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</si>
  <si>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</si>
  <si>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</si>
  <si>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</si>
  <si>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</si>
  <si>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</si>
  <si>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</si>
  <si>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</si>
  <si>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</si>
  <si>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</si>
  <si>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</si>
  <si>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</si>
  <si>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</si>
  <si>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</si>
  <si>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</si>
  <si>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</si>
  <si>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</si>
  <si>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</si>
  <si>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</si>
  <si>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</si>
  <si>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</si>
  <si>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</si>
  <si>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</si>
  <si>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</si>
  <si>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</si>
  <si>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</si>
  <si>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</si>
  <si>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</si>
  <si>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</si>
  <si>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</si>
  <si>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</si>
  <si>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</si>
  <si>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</si>
  <si>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</si>
  <si>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</si>
  <si>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</si>
  <si>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</si>
  <si>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</si>
  <si>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</si>
  <si>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</si>
  <si>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</si>
  <si>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</si>
  <si>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</si>
  <si>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</si>
  <si>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</si>
  <si>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</si>
  <si>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</si>
  <si>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</si>
  <si>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</si>
  <si>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</si>
  <si>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</si>
  <si>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</si>
  <si>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</si>
  <si>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</si>
  <si>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</si>
  <si>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</si>
  <si>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</si>
  <si>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</si>
  <si>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</si>
  <si>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</si>
  <si>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</si>
  <si>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</si>
  <si>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</si>
  <si>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</si>
  <si>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</si>
  <si>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</si>
  <si>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</si>
  <si>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</si>
  <si>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</si>
  <si>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</si>
  <si>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</si>
  <si>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</si>
  <si>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</si>
  <si>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</si>
  <si>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</si>
  <si>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</si>
  <si>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</si>
  <si>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</si>
  <si>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</si>
  <si>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</si>
  <si>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</si>
  <si>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</si>
  <si>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</si>
  <si>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</si>
  <si>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</si>
  <si>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</si>
  <si>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</si>
  <si>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</si>
  <si>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</si>
  <si>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</si>
  <si>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</si>
  <si>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</si>
  <si>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</si>
  <si>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</si>
  <si>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</si>
  <si>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</si>
  <si>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</si>
  <si>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</si>
  <si>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</si>
  <si>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</si>
  <si>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</si>
  <si>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</si>
  <si>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</si>
  <si>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</si>
  <si>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</si>
  <si>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</si>
  <si>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</si>
  <si>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</si>
  <si>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</si>
  <si>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</si>
  <si>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</si>
  <si>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</si>
  <si>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</si>
  <si>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</si>
  <si>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</si>
  <si>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</si>
  <si>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</si>
  <si>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</si>
  <si>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</si>
  <si>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</si>
  <si>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</si>
  <si>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</si>
  <si>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</si>
  <si>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</si>
  <si>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</si>
  <si>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</si>
  <si>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</si>
  <si>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</si>
  <si>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</si>
  <si>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</si>
  <si>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</si>
  <si>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</si>
  <si>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</si>
  <si>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</si>
  <si>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</si>
  <si>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</si>
  <si>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</si>
  <si>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</si>
  <si>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</si>
  <si>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</si>
  <si>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</si>
  <si>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</si>
  <si>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</si>
  <si>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</si>
  <si>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</si>
  <si>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</si>
  <si>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</si>
  <si>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</si>
  <si>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</si>
  <si>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</si>
  <si>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</si>
  <si>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</si>
  <si>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</si>
  <si>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</si>
  <si>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</si>
  <si>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</si>
  <si>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</si>
  <si>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</si>
  <si>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</si>
  <si>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</si>
  <si>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</si>
  <si>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</si>
  <si>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</si>
  <si>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</si>
  <si>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</si>
  <si>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</si>
  <si>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</si>
  <si>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</si>
  <si>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</si>
  <si>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</si>
  <si>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</si>
  <si>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</si>
  <si>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</si>
  <si>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</si>
  <si>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</si>
  <si>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</si>
  <si>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</si>
  <si>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</si>
  <si>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</si>
  <si>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</si>
  <si>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</si>
  <si>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</si>
  <si>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</si>
  <si>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</si>
  <si>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</si>
  <si>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</si>
  <si>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</si>
  <si>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</si>
  <si>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</si>
  <si>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</si>
  <si>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</si>
  <si>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</si>
  <si>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</si>
  <si>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</si>
  <si>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</si>
  <si>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</si>
  <si>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</si>
  <si>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</si>
  <si>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</si>
  <si>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</si>
  <si>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</si>
  <si>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</si>
  <si>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</si>
  <si>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</si>
  <si>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</si>
  <si>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</si>
  <si>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</si>
  <si>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</si>
  <si>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</si>
  <si>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</si>
  <si>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</si>
  <si>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</si>
  <si>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</si>
  <si>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</si>
  <si>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</si>
  <si>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</si>
  <si>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</si>
  <si>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</si>
  <si>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</si>
  <si>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</si>
  <si>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</si>
  <si>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</si>
  <si>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</si>
  <si>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</si>
  <si>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</si>
  <si>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</si>
  <si>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</si>
  <si>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</si>
  <si>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</si>
  <si>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</si>
  <si>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</si>
  <si>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</si>
  <si>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</si>
  <si>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</si>
  <si>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</si>
  <si>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</si>
  <si>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</si>
  <si>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</si>
  <si>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</si>
  <si>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</si>
  <si>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</si>
  <si>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</si>
  <si>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</si>
  <si>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</si>
  <si>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</si>
  <si>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</si>
  <si>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</si>
  <si>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</si>
  <si>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</si>
  <si>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</si>
  <si>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</si>
  <si>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</si>
  <si>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</si>
  <si>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</si>
  <si>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</si>
  <si>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</si>
  <si>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</si>
  <si>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</si>
  <si>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</si>
  <si>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</si>
  <si>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</si>
  <si>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</si>
  <si>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</si>
  <si>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</si>
  <si>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</si>
  <si>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</si>
  <si>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</si>
  <si>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</si>
  <si>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</si>
  <si>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</si>
  <si>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</si>
  <si>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</si>
  <si>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</si>
  <si>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</si>
  <si>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</si>
  <si>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</si>
  <si>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</si>
  <si>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</si>
  <si>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</si>
  <si>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</si>
  <si>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</si>
  <si>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</si>
  <si>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</si>
  <si>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</si>
  <si>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</si>
  <si>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</si>
  <si>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</si>
  <si>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</si>
  <si>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</si>
  <si>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</si>
  <si>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</si>
  <si>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</si>
  <si>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</si>
  <si>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</si>
  <si>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</si>
  <si>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</si>
  <si>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</si>
  <si>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</si>
  <si>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</si>
  <si>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</si>
  <si>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</si>
  <si>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</si>
  <si>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</si>
  <si>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</si>
  <si>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</si>
  <si>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</si>
  <si>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</si>
  <si>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</si>
  <si>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</si>
  <si>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</si>
  <si>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</si>
  <si>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</si>
  <si>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</si>
  <si>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</si>
  <si>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</si>
  <si>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</si>
  <si>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</si>
  <si>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</si>
  <si>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</si>
  <si>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</si>
  <si>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</si>
  <si>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</si>
  <si>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</si>
  <si>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</si>
  <si>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</si>
  <si>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</si>
  <si>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</si>
  <si>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</si>
  <si>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</si>
  <si>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</si>
  <si>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</si>
  <si>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</si>
  <si>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</si>
  <si>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</si>
  <si>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</si>
  <si>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</si>
  <si>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</si>
  <si>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</si>
  <si>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</si>
  <si>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</si>
  <si>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</si>
  <si>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</si>
  <si>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</si>
  <si>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</si>
  <si>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</si>
  <si>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</si>
  <si>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</si>
  <si>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</si>
  <si>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</si>
  <si>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</si>
  <si>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</si>
  <si>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</si>
  <si>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</si>
  <si>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</si>
  <si>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</si>
  <si>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</si>
  <si>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</si>
  <si>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</si>
  <si>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</si>
  <si>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</si>
  <si>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</si>
  <si>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</si>
  <si>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</si>
  <si>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</si>
  <si>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</si>
  <si>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</si>
  <si>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</si>
  <si>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</si>
  <si>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</si>
  <si>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</si>
  <si>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</si>
  <si>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</si>
  <si>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</si>
  <si>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</si>
  <si>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</si>
  <si>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</si>
  <si>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</si>
  <si>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</si>
  <si>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</si>
  <si>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</si>
  <si>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</si>
  <si>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</si>
  <si>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</si>
  <si>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</si>
  <si>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</si>
  <si>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</si>
  <si>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</si>
  <si>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</si>
  <si>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</si>
  <si>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</si>
  <si>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</si>
  <si>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</si>
  <si>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</si>
  <si>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</si>
  <si>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</si>
  <si>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</si>
  <si>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</si>
  <si>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</si>
  <si>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</si>
  <si>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</si>
  <si>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</si>
  <si>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</si>
  <si>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</si>
  <si>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</si>
  <si>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</si>
  <si>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</si>
  <si>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</si>
  <si>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</si>
  <si>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</si>
  <si>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</si>
  <si>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</si>
  <si>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</si>
  <si>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</si>
  <si>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</si>
  <si>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</si>
  <si>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</si>
  <si>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</si>
  <si>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</si>
  <si>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</si>
  <si>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</si>
  <si>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</si>
  <si>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</si>
  <si>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</si>
  <si>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</si>
  <si>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</si>
  <si>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</si>
  <si>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</si>
  <si>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</si>
  <si>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</si>
  <si>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</si>
  <si>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</si>
  <si>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</si>
  <si>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</si>
  <si>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</si>
  <si>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</si>
  <si>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</si>
  <si>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</si>
  <si>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</si>
  <si>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</si>
  <si>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</si>
  <si>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</si>
  <si>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</si>
  <si>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</si>
  <si>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</si>
  <si>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</si>
  <si>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</si>
  <si>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</si>
  <si>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</si>
  <si>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</si>
  <si>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</si>
  <si>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</si>
  <si>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</si>
  <si>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</si>
  <si>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</si>
  <si>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</si>
  <si>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</si>
  <si>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</si>
  <si>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</si>
  <si>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</si>
  <si>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</si>
  <si>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</si>
  <si>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</si>
  <si>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</si>
  <si>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</si>
  <si>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</si>
  <si>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</si>
  <si>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</si>
  <si>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</si>
  <si>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</si>
  <si>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</si>
  <si>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</si>
  <si>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</si>
  <si>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</si>
  <si>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</si>
  <si>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</si>
  <si>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</si>
  <si>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</si>
  <si>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</si>
  <si>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</si>
  <si>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</si>
  <si>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</si>
  <si>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</si>
  <si>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</si>
  <si>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</si>
  <si>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</si>
  <si>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</si>
  <si>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</si>
  <si>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</si>
  <si>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</si>
  <si>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</si>
  <si>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</si>
  <si>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</si>
  <si>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</si>
  <si>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</si>
  <si>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</si>
  <si>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</si>
  <si>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</si>
  <si>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</si>
  <si>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</si>
  <si>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</si>
  <si>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</si>
  <si>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</si>
  <si>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</si>
  <si>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</si>
  <si>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</si>
  <si>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</si>
  <si>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</si>
  <si>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</si>
  <si>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</si>
  <si>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</si>
  <si>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</si>
  <si>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</si>
  <si>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</si>
  <si>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</si>
  <si>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</si>
  <si>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</si>
  <si>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</si>
  <si>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</si>
  <si>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</si>
  <si>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</si>
  <si>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</si>
  <si>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</si>
  <si>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</si>
  <si>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</si>
  <si>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</si>
  <si>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</si>
  <si>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</si>
  <si>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</si>
  <si>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</si>
  <si>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</si>
  <si>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</si>
  <si>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</si>
  <si>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</si>
  <si>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</si>
  <si>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</si>
  <si>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</si>
  <si>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</si>
  <si>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</si>
  <si>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</si>
  <si>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</si>
  <si>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</si>
  <si>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</si>
  <si>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</si>
  <si>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</si>
  <si>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</si>
  <si>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</si>
  <si>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</si>
  <si>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</si>
  <si>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</si>
  <si>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</si>
  <si>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</si>
  <si>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</si>
  <si>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</si>
  <si>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</si>
  <si>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</si>
  <si>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</si>
  <si>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</si>
  <si>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</si>
  <si>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</si>
  <si>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</si>
  <si>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</si>
  <si>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</si>
  <si>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</si>
  <si>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</si>
  <si>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</si>
  <si>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</si>
  <si>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</si>
  <si>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</si>
  <si>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</si>
  <si>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</si>
  <si>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</si>
  <si>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</si>
  <si>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</si>
  <si>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</si>
  <si>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</si>
  <si>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</si>
  <si>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</si>
  <si>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</si>
  <si>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</si>
  <si>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</si>
  <si>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</si>
  <si>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</si>
  <si>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</si>
  <si>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</si>
  <si>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</si>
  <si>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</si>
  <si>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</si>
  <si>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</si>
  <si>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</si>
  <si>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</si>
  <si>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</si>
  <si>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</si>
  <si>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</si>
  <si>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</si>
  <si>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</si>
  <si>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</si>
  <si>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</si>
  <si>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</si>
  <si>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</si>
  <si>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</si>
  <si>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</si>
  <si>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</si>
  <si>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</si>
  <si>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</si>
  <si>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</si>
  <si>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</si>
  <si>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</si>
  <si>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</si>
  <si>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</si>
  <si>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</si>
  <si>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</si>
  <si>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</si>
  <si>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</si>
  <si>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</si>
  <si>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</si>
  <si>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</si>
  <si>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</si>
  <si>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</si>
  <si>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</si>
  <si>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</si>
  <si>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</si>
  <si>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</si>
  <si>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</si>
  <si>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</si>
  <si>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</si>
  <si>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</si>
  <si>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</si>
  <si>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</si>
  <si>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</si>
  <si>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</si>
  <si>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</si>
  <si>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</si>
  <si>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</si>
  <si>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</si>
  <si>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</si>
  <si>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</si>
  <si>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</si>
  <si>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</si>
  <si>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</si>
  <si>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</si>
  <si>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</si>
  <si>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</si>
  <si>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</si>
  <si>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</si>
  <si>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</si>
  <si>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</si>
  <si>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</si>
  <si>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</si>
  <si>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</si>
  <si>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</si>
  <si>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</si>
  <si>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</si>
  <si>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</si>
  <si>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</si>
  <si>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</si>
  <si>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</si>
  <si>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</si>
  <si>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</si>
  <si>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</si>
  <si>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</si>
  <si>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</si>
  <si>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</si>
  <si>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</si>
  <si>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</si>
  <si>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</si>
  <si>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</si>
  <si>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</si>
  <si>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</si>
  <si>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</si>
  <si>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</si>
  <si>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</si>
  <si>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</si>
  <si>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</si>
  <si>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</si>
  <si>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</si>
  <si>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</si>
  <si>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</si>
  <si>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</si>
  <si>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</si>
  <si>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</si>
  <si>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</si>
  <si>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</si>
  <si>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</si>
  <si>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</si>
  <si>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</si>
  <si>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</si>
  <si>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</si>
  <si>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</si>
  <si>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</si>
  <si>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</si>
  <si>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</si>
  <si>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</si>
  <si>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</si>
  <si>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</si>
  <si>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</si>
  <si>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</si>
  <si>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</si>
  <si>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</si>
  <si>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</si>
  <si>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</si>
  <si>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</si>
  <si>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</si>
  <si>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</si>
  <si>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</si>
  <si>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</si>
  <si>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</si>
  <si>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</si>
  <si>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</si>
  <si>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</si>
  <si>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</si>
  <si>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</si>
  <si>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</si>
  <si>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</si>
  <si>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</si>
  <si>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</si>
  <si>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</si>
  <si>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</si>
  <si>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</si>
  <si>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</si>
  <si>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</si>
  <si>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</si>
  <si>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</si>
  <si>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</si>
  <si>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</si>
  <si>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</si>
  <si>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</si>
  <si>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</si>
  <si>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</si>
  <si>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</si>
  <si>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</si>
  <si>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</si>
  <si>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</si>
  <si>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</si>
  <si>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</si>
  <si>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</si>
  <si>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</si>
  <si>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</si>
  <si>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</si>
  <si>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</si>
  <si>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</si>
  <si>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</si>
  <si>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</si>
  <si>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</si>
  <si>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</si>
  <si>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</si>
  <si>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</si>
  <si>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</si>
  <si>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</si>
  <si>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</si>
  <si>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</si>
  <si>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</si>
  <si>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</si>
  <si>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</si>
  <si>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</si>
  <si>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</si>
  <si>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</si>
  <si>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</si>
  <si>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</si>
  <si>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</si>
  <si>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</si>
  <si>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</si>
  <si>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</si>
  <si>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</si>
  <si>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</si>
  <si>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</si>
  <si>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</si>
  <si>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</si>
  <si>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</si>
  <si>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</si>
  <si>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</si>
  <si>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</si>
  <si>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</si>
  <si>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</si>
  <si>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</si>
  <si>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</si>
  <si>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</si>
  <si>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</si>
  <si>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</si>
  <si>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</si>
  <si>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</si>
  <si>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</si>
  <si>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</si>
  <si>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</si>
  <si>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</si>
  <si>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</si>
  <si>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</si>
  <si>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</si>
  <si>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</si>
  <si>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</si>
  <si>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</si>
  <si>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</si>
  <si>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</si>
  <si>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</si>
  <si>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</si>
  <si>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</si>
  <si>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</si>
  <si>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</si>
  <si>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</si>
  <si>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</si>
  <si>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</si>
  <si>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</si>
  <si>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</si>
  <si>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</si>
  <si>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</si>
  <si>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</si>
  <si>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</si>
  <si>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</si>
  <si>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</si>
  <si>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</si>
  <si>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</si>
  <si>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</si>
  <si>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</si>
  <si>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</si>
  <si>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</si>
  <si>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</si>
  <si>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</si>
  <si>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</si>
  <si>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</si>
  <si>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</si>
  <si>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</si>
  <si>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</si>
  <si>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</si>
  <si>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</si>
  <si>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</si>
  <si>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</si>
  <si>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</si>
  <si>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</si>
  <si>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</si>
  <si>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</si>
  <si>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</si>
  <si>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</si>
  <si>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</si>
  <si>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</si>
  <si>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</si>
  <si>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</si>
  <si>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</si>
  <si>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</si>
  <si>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</si>
  <si>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</si>
  <si>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</si>
  <si>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</si>
  <si>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</si>
  <si>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</si>
  <si>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</si>
  <si>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</si>
  <si>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</si>
  <si>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</si>
  <si>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</si>
  <si>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</si>
  <si>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</si>
  <si>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</si>
  <si>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</si>
  <si>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</si>
  <si>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</si>
  <si>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</si>
  <si>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</si>
  <si>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</si>
  <si>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</si>
  <si>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</si>
  <si>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</si>
  <si>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</si>
  <si>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</si>
  <si>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</si>
  <si>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</si>
  <si>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</si>
  <si>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</si>
  <si>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</si>
  <si>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</si>
  <si>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</si>
  <si>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</si>
  <si>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</si>
  <si>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</si>
  <si>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</si>
  <si>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</si>
  <si>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</si>
  <si>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</si>
  <si>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</si>
  <si>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</si>
  <si>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</si>
  <si>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</si>
  <si>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</si>
  <si>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</si>
  <si>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</si>
  <si>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</si>
  <si>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</si>
  <si>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</si>
  <si>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</si>
  <si>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</si>
  <si>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</si>
  <si>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</si>
  <si>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</si>
  <si>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</si>
  <si>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</si>
  <si>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</si>
  <si>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</si>
  <si>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</si>
  <si>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</si>
  <si>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</si>
  <si>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</si>
  <si>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</si>
  <si>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</si>
  <si>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</si>
  <si>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</si>
  <si>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</si>
  <si>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</si>
  <si>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</si>
  <si>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</si>
  <si>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</si>
  <si>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</si>
  <si>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</si>
  <si>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</si>
  <si>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</si>
  <si>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</si>
  <si>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</si>
  <si>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</si>
  <si>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</si>
  <si>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</si>
  <si>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</si>
  <si>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</si>
  <si>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</si>
  <si>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</si>
  <si>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</si>
  <si>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</si>
  <si>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</si>
  <si>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</si>
  <si>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</si>
  <si>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</si>
  <si>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</si>
  <si>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</si>
  <si>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</si>
  <si>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</si>
  <si>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</si>
  <si>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</si>
  <si>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</si>
  <si>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</si>
  <si>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</si>
  <si>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</si>
  <si>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</si>
  <si>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</si>
  <si>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</si>
  <si>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</si>
  <si>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</si>
  <si>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</si>
  <si>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</si>
  <si>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</si>
  <si>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</si>
  <si>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</si>
  <si>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</si>
  <si>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</si>
  <si>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</si>
  <si>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</si>
  <si>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</si>
  <si>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</si>
  <si>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</si>
  <si>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</si>
  <si>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</si>
  <si>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</si>
  <si>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</si>
  <si>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</si>
  <si>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</si>
  <si>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</si>
  <si>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</si>
  <si>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</si>
  <si>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</si>
  <si>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</si>
  <si>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</si>
  <si>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</si>
  <si>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</si>
  <si>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</si>
  <si>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</si>
  <si>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</si>
  <si>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</si>
  <si>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</si>
  <si>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</si>
  <si>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</si>
  <si>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</si>
  <si>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</si>
  <si>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</si>
  <si>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</si>
  <si>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</si>
  <si>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</si>
  <si>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</si>
  <si>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</si>
  <si>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</si>
  <si>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</si>
  <si>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</si>
  <si>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</si>
  <si>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</si>
  <si>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</si>
  <si>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</si>
  <si>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</si>
  <si>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</si>
  <si>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</si>
  <si>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</si>
  <si>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</si>
  <si>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</si>
  <si>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</si>
  <si>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</si>
  <si>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</si>
  <si>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</si>
  <si>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</si>
  <si>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</si>
  <si>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</si>
  <si>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</si>
  <si>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</si>
  <si>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</si>
  <si>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</si>
  <si>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</si>
  <si>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</si>
  <si>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</si>
  <si>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</si>
  <si>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</si>
  <si>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</si>
  <si>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</si>
  <si>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</si>
  <si>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</si>
  <si>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</si>
  <si>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</si>
  <si>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</si>
  <si>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</si>
  <si>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</si>
  <si>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</si>
  <si>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</si>
  <si>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</si>
  <si>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</si>
  <si>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</si>
  <si>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</si>
  <si>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</si>
  <si>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</si>
  <si>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</si>
  <si>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</si>
  <si>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</si>
  <si>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</si>
  <si>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</si>
  <si>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</si>
  <si>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</si>
  <si>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</si>
  <si>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</si>
  <si>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</si>
  <si>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</si>
  <si>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</si>
  <si>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</si>
  <si>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</si>
  <si>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</si>
  <si>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</si>
  <si>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</si>
  <si>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</si>
  <si>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</si>
  <si>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</si>
  <si>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</si>
  <si>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</si>
  <si>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</si>
  <si>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</si>
  <si>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</si>
  <si>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</si>
  <si>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</si>
  <si>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</si>
  <si>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</si>
  <si>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</si>
  <si>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</si>
  <si>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</si>
  <si>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</si>
  <si>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</si>
  <si>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</si>
  <si>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</si>
  <si>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</si>
  <si>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</si>
  <si>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</si>
  <si>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</si>
  <si>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</si>
  <si>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</si>
  <si>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</si>
  <si>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</si>
  <si>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</si>
  <si>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</si>
  <si>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</si>
  <si>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</si>
  <si>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</si>
  <si>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</si>
  <si>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</si>
  <si>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</si>
  <si>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</si>
  <si>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</si>
  <si>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</si>
  <si>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</si>
  <si>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</si>
  <si>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</si>
  <si>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</si>
  <si>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</si>
  <si>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</si>
  <si>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</si>
  <si>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</si>
  <si>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</si>
  <si>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</si>
  <si>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</si>
  <si>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</si>
  <si>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</si>
  <si>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</si>
  <si>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</si>
  <si>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</si>
  <si>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</si>
  <si>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</si>
  <si>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</si>
  <si>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</si>
  <si>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</si>
  <si>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</si>
  <si>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</si>
  <si>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</si>
  <si>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</si>
  <si>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</si>
  <si>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</si>
  <si>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</si>
  <si>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</si>
  <si>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</si>
  <si>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</si>
  <si>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</si>
  <si>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</si>
  <si>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</si>
  <si>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</si>
  <si>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</si>
  <si>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</si>
  <si>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</si>
  <si>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</si>
  <si>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</si>
  <si>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</si>
  <si>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</si>
  <si>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</si>
  <si>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</si>
  <si>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</si>
  <si>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</si>
  <si>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</si>
  <si>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</si>
  <si>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</si>
  <si>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</si>
  <si>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</si>
  <si>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</si>
  <si>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</si>
  <si>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</si>
  <si>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</si>
  <si>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</si>
  <si>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</si>
  <si>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</si>
  <si>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</si>
  <si>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</si>
  <si>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</si>
  <si>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</si>
  <si>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</si>
  <si>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</si>
  <si>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</si>
  <si>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</si>
  <si>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</si>
  <si>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</si>
  <si>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</si>
  <si>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</si>
  <si>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</si>
  <si>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</si>
  <si>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</si>
  <si>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</si>
  <si>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</si>
  <si>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</si>
  <si>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</si>
  <si>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</si>
  <si>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</si>
  <si>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</si>
  <si>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</si>
  <si>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</si>
  <si>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</si>
  <si>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</si>
  <si>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</si>
  <si>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</si>
  <si>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</si>
  <si>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</si>
  <si>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</si>
  <si>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</si>
  <si>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</si>
  <si>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</si>
  <si>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</si>
  <si>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</si>
  <si>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</si>
  <si>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</si>
  <si>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</si>
  <si>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</si>
  <si>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</si>
  <si>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</si>
  <si>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</si>
  <si>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</si>
  <si>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</si>
  <si>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</si>
  <si>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</si>
  <si>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</si>
  <si>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</si>
  <si>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</si>
  <si>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</si>
  <si>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</si>
  <si>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</si>
  <si>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</si>
  <si>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</si>
  <si>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</si>
  <si>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</si>
  <si>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</si>
  <si>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</si>
  <si>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</si>
  <si>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</si>
  <si>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</si>
  <si>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</si>
  <si>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</si>
  <si>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</si>
  <si>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</si>
  <si>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</si>
  <si>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</si>
  <si>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</si>
  <si>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</si>
  <si>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</si>
  <si>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</si>
  <si>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</si>
  <si>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</si>
  <si>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</si>
  <si>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</si>
  <si>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</si>
  <si>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</si>
  <si>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</si>
  <si>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</si>
  <si>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</si>
  <si>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</si>
  <si>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</si>
  <si>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</si>
  <si>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</si>
  <si>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</si>
  <si>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</si>
  <si>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</si>
  <si>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</si>
  <si>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</si>
  <si>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</si>
  <si>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</si>
  <si>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</si>
  <si>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</si>
  <si>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</si>
  <si>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</si>
  <si>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</si>
  <si>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</si>
  <si>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</si>
  <si>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</si>
  <si>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</si>
  <si>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</si>
  <si>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</si>
  <si>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</si>
  <si>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</si>
  <si>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</si>
  <si>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</si>
  <si>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</si>
  <si>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</si>
  <si>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</si>
  <si>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</si>
  <si>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</si>
  <si>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</si>
  <si>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</si>
  <si>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</si>
  <si>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</si>
  <si>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</si>
  <si>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</si>
  <si>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</si>
  <si>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</si>
  <si>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</si>
  <si>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</si>
  <si>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</si>
  <si>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</si>
  <si>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</si>
  <si>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</si>
  <si>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</si>
  <si>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</si>
  <si>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</si>
  <si>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</si>
  <si>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</si>
  <si>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</si>
  <si>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</si>
  <si>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</si>
  <si>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</si>
  <si>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</si>
  <si>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</si>
  <si>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</si>
  <si>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</si>
  <si>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</si>
  <si>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</si>
  <si>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</si>
  <si>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</si>
  <si>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</si>
  <si>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</si>
  <si>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</si>
  <si>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</si>
  <si>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</si>
  <si>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</si>
  <si>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</si>
  <si>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</si>
  <si>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</si>
  <si>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</si>
  <si>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</si>
  <si>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</si>
  <si>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</si>
  <si>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</si>
  <si>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</si>
  <si>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</si>
  <si>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</si>
  <si>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</si>
  <si>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</si>
  <si>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</si>
  <si>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</si>
  <si>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</si>
  <si>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</si>
  <si>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</si>
  <si>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</si>
  <si>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</si>
  <si>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</si>
  <si>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</si>
  <si>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</si>
  <si>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</si>
  <si>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</si>
  <si>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</si>
  <si>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</si>
  <si>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</si>
  <si>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</si>
  <si>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</si>
  <si>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</si>
  <si>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</si>
  <si>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</si>
  <si>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</si>
  <si>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</si>
  <si>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</si>
  <si>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</si>
  <si>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</si>
  <si>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</si>
  <si>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</si>
  <si>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</si>
  <si>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</si>
  <si>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</si>
  <si>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</si>
  <si>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</si>
  <si>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</si>
  <si>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</si>
  <si>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</si>
  <si>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</si>
  <si>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</si>
  <si>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</si>
  <si>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</si>
  <si>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</si>
  <si>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</si>
  <si>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</si>
  <si>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</si>
  <si>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</si>
  <si>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</si>
  <si>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</si>
  <si>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</si>
  <si>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</si>
  <si>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</si>
  <si>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</si>
  <si>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</si>
  <si>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</si>
  <si>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</si>
  <si>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</si>
  <si>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</si>
  <si>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</si>
  <si>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</si>
  <si>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</si>
  <si>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</si>
  <si>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</si>
  <si>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</si>
  <si>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</si>
  <si>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</si>
  <si>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</si>
  <si>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</si>
  <si>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</si>
  <si>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</si>
  <si>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</si>
  <si>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</si>
  <si>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</si>
  <si>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</si>
  <si>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</si>
  <si>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</si>
  <si>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</si>
  <si>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</si>
  <si>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</si>
  <si>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</si>
  <si>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</si>
  <si>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</si>
  <si>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</si>
  <si>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</si>
  <si>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</si>
  <si>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</si>
  <si>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</si>
  <si>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</si>
  <si>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</si>
  <si>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</si>
  <si>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</si>
  <si>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</si>
  <si>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</si>
  <si>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</si>
  <si>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</si>
  <si>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</si>
  <si>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</si>
  <si>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</si>
  <si>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</si>
  <si>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</si>
  <si>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</si>
  <si>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</si>
  <si>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</si>
  <si>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</si>
  <si>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</si>
  <si>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</si>
  <si>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</si>
  <si>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</si>
  <si>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</si>
  <si>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</si>
  <si>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</si>
  <si>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</si>
  <si>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</si>
  <si>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</si>
  <si>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</si>
  <si>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</si>
  <si>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</si>
  <si>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</si>
  <si>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</si>
  <si>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</si>
  <si>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</si>
  <si>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</si>
  <si>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</si>
  <si>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</si>
  <si>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</si>
  <si>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</si>
  <si>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</si>
  <si>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</si>
  <si>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</si>
  <si>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</si>
  <si>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</si>
  <si>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</si>
  <si>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</si>
  <si>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</si>
  <si>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</si>
  <si>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</si>
  <si>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</si>
  <si>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</si>
  <si>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</si>
  <si>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</si>
  <si>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</si>
  <si>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</si>
  <si>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</si>
  <si>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</si>
  <si>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</si>
  <si>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</si>
  <si>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</si>
  <si>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</si>
  <si>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</si>
  <si>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</si>
  <si>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</si>
  <si>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</si>
  <si>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</si>
  <si>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</si>
  <si>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</si>
  <si>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</si>
  <si>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</si>
  <si>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</si>
  <si>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</si>
  <si>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</si>
  <si>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</si>
  <si>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</si>
  <si>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</si>
  <si>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</si>
  <si>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</si>
  <si>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</si>
  <si>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</si>
  <si>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</si>
  <si>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</si>
  <si>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</si>
  <si>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</si>
  <si>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</si>
  <si>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</si>
  <si>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</si>
  <si>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</si>
  <si>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</si>
  <si>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</si>
  <si>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</si>
  <si>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</si>
  <si>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</si>
  <si>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</si>
  <si>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</si>
  <si>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</si>
  <si>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</si>
  <si>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</si>
  <si>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</si>
  <si>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</si>
  <si>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</si>
  <si>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</si>
  <si>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</si>
  <si>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</si>
  <si>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</si>
  <si>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</si>
  <si>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</si>
  <si>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</si>
  <si>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</si>
  <si>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</si>
  <si>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</si>
  <si>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</si>
  <si>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</si>
  <si>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</si>
  <si>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</si>
  <si>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</si>
  <si>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</si>
  <si>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</si>
  <si>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</si>
  <si>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</si>
  <si>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</si>
  <si>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</si>
  <si>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</si>
  <si>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</si>
  <si>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</si>
  <si>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</si>
  <si>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</si>
  <si>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</si>
  <si>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</si>
  <si>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</si>
  <si>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</si>
  <si>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</si>
  <si>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</si>
  <si>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</si>
  <si>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</si>
  <si>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</si>
  <si>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</si>
  <si>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</si>
  <si>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</si>
  <si>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</si>
  <si>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</si>
  <si>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</si>
  <si>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</si>
  <si>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</si>
  <si>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</si>
  <si>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</si>
  <si>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</si>
  <si>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</si>
  <si>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</si>
  <si>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</si>
  <si>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</si>
  <si>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</si>
  <si>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</si>
  <si>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</si>
  <si>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</si>
  <si>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</si>
  <si>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</si>
  <si>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</si>
  <si>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</si>
  <si>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</si>
  <si>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</si>
  <si>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</si>
  <si>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</si>
  <si>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</si>
  <si>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</si>
  <si>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</si>
  <si>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</si>
  <si>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</si>
  <si>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</si>
  <si>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</si>
  <si>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</si>
  <si>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</si>
  <si>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</si>
  <si>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</si>
  <si>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</si>
  <si>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</si>
  <si>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</si>
  <si>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</si>
  <si>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</si>
  <si>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</si>
  <si>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</si>
  <si>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</si>
  <si>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</si>
  <si>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</si>
  <si>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</si>
  <si>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</si>
  <si>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</si>
  <si>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</si>
  <si>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</si>
  <si>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</si>
  <si>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</si>
  <si>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</si>
  <si>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</si>
  <si>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</si>
  <si>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</si>
  <si>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</si>
  <si>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</si>
  <si>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</si>
  <si>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</si>
  <si>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</si>
  <si>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</si>
  <si>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</si>
  <si>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</si>
  <si>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</si>
  <si>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</si>
  <si>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</si>
  <si>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</si>
  <si>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</si>
  <si>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</si>
  <si>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</si>
  <si>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</si>
  <si>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</si>
  <si>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</si>
  <si>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</si>
  <si>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</si>
  <si>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</si>
  <si>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</si>
  <si>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</si>
  <si>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</si>
  <si>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</si>
  <si>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</si>
  <si>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</si>
  <si>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</si>
  <si>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</si>
  <si>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</si>
  <si>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</si>
  <si>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</si>
  <si>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</si>
  <si>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</si>
  <si>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</si>
  <si>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</si>
  <si>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</si>
  <si>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</si>
  <si>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</si>
  <si>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</si>
  <si>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</si>
  <si>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</si>
  <si>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</si>
  <si>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</si>
  <si>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</si>
  <si>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</si>
  <si>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</si>
  <si>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</si>
  <si>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</si>
  <si>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</si>
  <si>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</si>
  <si>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</si>
  <si>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</si>
  <si>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</si>
  <si>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</si>
  <si>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</si>
  <si>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</si>
  <si>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</si>
  <si>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</si>
  <si>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</si>
  <si>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</si>
  <si>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</si>
  <si>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</si>
  <si>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</si>
  <si>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</si>
  <si>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</si>
  <si>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</si>
  <si>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</si>
  <si>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</si>
  <si>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</si>
  <si>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</si>
  <si>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</si>
  <si>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</si>
  <si>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</si>
  <si>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</si>
  <si>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</si>
  <si>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</si>
  <si>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</si>
  <si>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</si>
  <si>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</si>
  <si>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</si>
  <si>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</si>
  <si>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</si>
  <si>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</si>
  <si>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</si>
  <si>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</si>
  <si>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</si>
  <si>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</si>
  <si>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</si>
  <si>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</si>
  <si>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</si>
  <si>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</si>
  <si>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</si>
  <si>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</si>
  <si>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</si>
  <si>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</si>
  <si>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</si>
  <si>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</si>
  <si>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</si>
  <si>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</si>
  <si>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</si>
  <si>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</si>
  <si>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</si>
  <si>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</si>
  <si>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</si>
  <si>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</si>
  <si>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</si>
  <si>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</si>
  <si>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</si>
  <si>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</si>
  <si>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</si>
  <si>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</si>
  <si>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</si>
  <si>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</si>
  <si>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</si>
  <si>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</si>
  <si>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</si>
  <si>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</si>
  <si>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</si>
  <si>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</si>
  <si>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</si>
  <si>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</si>
  <si>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</si>
  <si>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</si>
  <si>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</si>
  <si>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</si>
  <si>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</si>
  <si>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</si>
  <si>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</si>
  <si>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</si>
  <si>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</si>
  <si>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</si>
  <si>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</si>
  <si>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</si>
  <si>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</si>
  <si>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</si>
  <si>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</si>
  <si>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</si>
  <si>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</si>
  <si>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</si>
  <si>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</si>
  <si>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</si>
  <si>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</si>
  <si>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</si>
  <si>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</si>
  <si>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</si>
  <si>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</si>
  <si>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</si>
  <si>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</si>
  <si>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</si>
  <si>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</si>
  <si>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</si>
  <si>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</si>
  <si>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</si>
  <si>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</si>
  <si>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</si>
  <si>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</si>
  <si>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</si>
  <si>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</si>
  <si>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</si>
  <si>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</si>
  <si>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</si>
  <si>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</si>
  <si>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</si>
  <si>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</si>
  <si>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</si>
  <si>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</si>
  <si>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</si>
  <si>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</si>
  <si>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</si>
  <si>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</si>
  <si>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</si>
  <si>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</si>
  <si>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</si>
  <si>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</si>
  <si>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</si>
  <si>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</si>
  <si>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</si>
  <si>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</si>
  <si>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</si>
  <si>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</si>
  <si>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</si>
  <si>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</si>
  <si>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</si>
  <si>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</si>
  <si>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</si>
  <si>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</si>
  <si>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</si>
  <si>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</si>
  <si>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</si>
  <si>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</si>
  <si>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</si>
  <si>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</si>
  <si>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</si>
  <si>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</si>
  <si>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</si>
  <si>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</si>
  <si>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</si>
  <si>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</si>
  <si>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</si>
  <si>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</si>
  <si>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</si>
  <si>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</si>
  <si>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</si>
  <si>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</si>
  <si>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</si>
  <si>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</si>
  <si>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</si>
  <si>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</si>
  <si>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</si>
  <si>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</si>
  <si>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</si>
  <si>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</si>
  <si>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</si>
  <si>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</si>
  <si>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</si>
  <si>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</si>
  <si>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</si>
  <si>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</si>
  <si>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</si>
  <si>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</si>
  <si>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</si>
  <si>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</si>
  <si>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</si>
  <si>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</si>
  <si>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</si>
  <si>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</si>
  <si>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</si>
  <si>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</si>
  <si>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</si>
  <si>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</si>
  <si>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</si>
  <si>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</si>
  <si>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</si>
  <si>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</si>
  <si>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</si>
  <si>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</si>
  <si>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</si>
  <si>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</si>
  <si>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</si>
  <si>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</si>
  <si>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</si>
  <si>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</si>
  <si>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</si>
  <si>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</si>
  <si>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</si>
  <si>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</si>
  <si>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</si>
  <si>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</si>
  <si>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</si>
  <si>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</si>
  <si>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</si>
  <si>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</si>
  <si>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</si>
  <si>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</si>
  <si>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</si>
  <si>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</si>
  <si>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</si>
  <si>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</si>
  <si>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</si>
  <si>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</si>
  <si>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</si>
  <si>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</si>
  <si>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</si>
  <si>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</si>
  <si>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</si>
  <si>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</si>
  <si>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</si>
  <si>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</si>
  <si>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</si>
  <si>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</si>
  <si>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</si>
  <si>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</si>
  <si>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</si>
  <si>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</si>
  <si>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</si>
  <si>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</si>
  <si>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</si>
  <si>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</si>
  <si>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</si>
  <si>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</si>
  <si>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</si>
  <si>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</si>
  <si>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</si>
  <si>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</si>
  <si>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</si>
  <si>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</si>
  <si>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</si>
  <si>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</si>
  <si>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</si>
  <si>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</si>
  <si>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</si>
  <si>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</si>
  <si>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</si>
  <si>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</si>
  <si>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</si>
  <si>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</si>
  <si>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</si>
  <si>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</si>
  <si>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</si>
  <si>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</si>
  <si>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</si>
  <si>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</si>
  <si>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</si>
  <si>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</si>
  <si>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</si>
  <si>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</si>
  <si>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</si>
  <si>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</si>
  <si>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</si>
  <si>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</si>
  <si>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</si>
  <si>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</si>
  <si>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</si>
  <si>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</si>
  <si>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</si>
  <si>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</si>
  <si>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</si>
  <si>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</si>
  <si>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</si>
  <si>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</si>
  <si>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</si>
  <si>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</si>
  <si>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</si>
  <si>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</si>
  <si>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</si>
  <si>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</si>
  <si>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</si>
  <si>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</si>
  <si>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</si>
  <si>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</si>
  <si>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</si>
  <si>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</si>
  <si>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</si>
  <si>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</si>
  <si>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</si>
  <si>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</si>
  <si>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</si>
  <si>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</si>
  <si>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</si>
  <si>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</si>
  <si>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</si>
  <si>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</si>
  <si>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</si>
  <si>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</si>
  <si>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</si>
  <si>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</si>
  <si>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</si>
  <si>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</si>
  <si>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</si>
  <si>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</si>
  <si>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</si>
  <si>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</si>
  <si>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</si>
  <si>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</si>
  <si>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</si>
  <si>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</si>
  <si>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</si>
  <si>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</si>
  <si>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</si>
  <si>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</si>
  <si>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</si>
  <si>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</si>
  <si>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</si>
  <si>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</si>
  <si>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</si>
  <si>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</si>
  <si>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</si>
  <si>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</si>
  <si>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</si>
  <si>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</si>
  <si>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</si>
  <si>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</si>
  <si>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</si>
  <si>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</si>
  <si>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</si>
  <si>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</si>
  <si>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</si>
  <si>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</si>
  <si>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</si>
  <si>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</si>
  <si>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</si>
  <si>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</si>
  <si>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</si>
  <si>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</si>
  <si>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</si>
  <si>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</si>
  <si>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</si>
  <si>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</si>
  <si>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</si>
  <si>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</si>
  <si>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</si>
  <si>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</si>
  <si>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</si>
  <si>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</si>
  <si>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</si>
  <si>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</si>
  <si>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</si>
  <si>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</si>
  <si>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</si>
  <si>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</si>
  <si>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</si>
  <si>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</si>
  <si>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</si>
  <si>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</si>
  <si>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</si>
  <si>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</si>
  <si>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</si>
  <si>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</si>
  <si>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</si>
  <si>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</si>
  <si>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</si>
  <si>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</si>
  <si>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</si>
  <si>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</si>
  <si>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</si>
  <si>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</si>
  <si>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</si>
  <si>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</si>
  <si>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</si>
  <si>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</si>
  <si>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</si>
  <si>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</si>
  <si>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</si>
  <si>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</si>
  <si>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</si>
  <si>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</si>
  <si>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</si>
  <si>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</si>
  <si>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</si>
  <si>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</si>
  <si>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</si>
  <si>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</si>
  <si>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</si>
  <si>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</si>
  <si>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</si>
  <si>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</si>
  <si>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</si>
  <si>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</si>
  <si>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</si>
  <si>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</si>
  <si>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</si>
  <si>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</si>
  <si>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</si>
  <si>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</si>
  <si>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</si>
  <si>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</si>
  <si>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</si>
  <si>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</si>
  <si>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</si>
  <si>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</si>
  <si>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</si>
  <si>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</si>
  <si>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</si>
  <si>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</si>
  <si>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</si>
  <si>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</si>
  <si>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</si>
  <si>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</si>
  <si>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</si>
  <si>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</si>
  <si>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</si>
  <si>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</si>
  <si>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</si>
  <si>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</si>
  <si>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</si>
  <si>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</si>
  <si>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</si>
  <si>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</si>
  <si>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</si>
  <si>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</si>
  <si>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</si>
  <si>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</si>
  <si>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</si>
  <si>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</si>
  <si>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</si>
  <si>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</si>
  <si>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</si>
  <si>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</si>
  <si>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</si>
  <si>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</si>
  <si>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</si>
  <si>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</si>
  <si>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</si>
  <si>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</si>
  <si>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</si>
  <si>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</si>
  <si>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</si>
  <si>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</si>
  <si>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</si>
  <si>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</si>
  <si>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</si>
  <si>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</si>
  <si>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</si>
  <si>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</si>
  <si>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</si>
  <si>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</si>
  <si>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</si>
  <si>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</si>
  <si>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</si>
  <si>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</si>
  <si>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</si>
  <si>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</si>
  <si>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</si>
  <si>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</si>
  <si>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</si>
  <si>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</si>
  <si>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</si>
  <si>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</si>
  <si>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</si>
  <si>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</si>
  <si>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</si>
  <si>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</si>
  <si>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</si>
  <si>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</si>
  <si>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</si>
  <si>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</si>
  <si>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</si>
  <si>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</si>
  <si>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</si>
  <si>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</si>
  <si>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</si>
  <si>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</si>
  <si>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</si>
  <si>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</si>
  <si>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</si>
  <si>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</si>
  <si>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</si>
  <si>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</si>
  <si>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</si>
  <si>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</si>
  <si>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</si>
  <si>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</si>
  <si>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</si>
  <si>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</si>
  <si>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</si>
  <si>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</si>
  <si>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</si>
  <si>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</si>
  <si>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</si>
  <si>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</si>
  <si>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</si>
  <si>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</si>
  <si>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</si>
  <si>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</si>
  <si>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</si>
  <si>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</si>
  <si>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</si>
  <si>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</si>
  <si>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</si>
  <si>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</si>
  <si>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</si>
  <si>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</si>
  <si>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</si>
  <si>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</si>
  <si>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</si>
  <si>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</si>
  <si>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</si>
  <si>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</si>
  <si>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</si>
  <si>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</si>
  <si>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</si>
  <si>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</si>
  <si>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</si>
  <si>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</si>
  <si>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</si>
  <si>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</si>
  <si>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</si>
  <si>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</si>
  <si>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</si>
  <si>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</si>
  <si>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</si>
  <si>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</si>
  <si>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</si>
  <si>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</si>
  <si>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</si>
  <si>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</si>
  <si>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</si>
  <si>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</si>
  <si>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</si>
  <si>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</si>
  <si>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</si>
  <si>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</si>
  <si>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</si>
  <si>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</si>
  <si>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</si>
  <si>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</si>
  <si>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</si>
  <si>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</si>
  <si>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</si>
  <si>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</si>
  <si>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</si>
  <si>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</si>
  <si>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</si>
  <si>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</si>
  <si>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</si>
  <si>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</si>
  <si>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</si>
  <si>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</si>
  <si>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</si>
  <si>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</si>
  <si>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</si>
  <si>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</si>
  <si>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</si>
  <si>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</si>
  <si>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</si>
  <si>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</si>
  <si>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</si>
  <si>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</si>
  <si>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</si>
  <si>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</si>
  <si>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</si>
  <si>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</si>
  <si>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</si>
  <si>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</si>
  <si>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</si>
  <si>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</si>
  <si>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</si>
  <si>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</si>
  <si>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</si>
  <si>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</si>
  <si>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</si>
  <si>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</si>
  <si>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</si>
  <si>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</si>
  <si>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</si>
  <si>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</si>
  <si>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</si>
  <si>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</si>
  <si>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</si>
  <si>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</si>
  <si>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</si>
  <si>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</si>
  <si>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</si>
  <si>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</si>
  <si>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</si>
  <si>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</si>
  <si>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</si>
  <si>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</si>
  <si>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</si>
  <si>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</si>
  <si>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</si>
  <si>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</si>
  <si>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</si>
  <si>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</si>
  <si>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</si>
  <si>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</si>
  <si>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</si>
  <si>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</si>
  <si>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</si>
  <si>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</si>
  <si>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</si>
  <si>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</si>
  <si>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</si>
  <si>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</si>
  <si>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</si>
  <si>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</si>
  <si>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</si>
  <si>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</si>
  <si>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</si>
  <si>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</si>
  <si>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</si>
  <si>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</si>
  <si>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</si>
  <si>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</si>
  <si>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</si>
  <si>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</si>
  <si>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</si>
  <si>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</si>
  <si>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</si>
  <si>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</si>
  <si>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</si>
  <si>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</si>
  <si>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</si>
  <si>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</si>
  <si>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</si>
  <si>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</si>
  <si>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</si>
  <si>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</si>
  <si>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</si>
  <si>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</si>
  <si>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</si>
  <si>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</si>
  <si>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</si>
  <si>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</si>
  <si>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</si>
  <si>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</si>
  <si>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</si>
  <si>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</si>
  <si>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</si>
  <si>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</si>
  <si>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</si>
  <si>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</si>
  <si>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</si>
  <si>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</si>
  <si>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</si>
  <si>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</si>
  <si>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</si>
  <si>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</si>
  <si>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</si>
  <si>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</si>
  <si>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</si>
  <si>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</si>
  <si>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</si>
  <si>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</si>
  <si>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</si>
  <si>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</si>
  <si>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</si>
  <si>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</si>
  <si>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</si>
  <si>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</si>
  <si>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</si>
  <si>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</si>
  <si>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</si>
  <si>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</si>
  <si>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</si>
  <si>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</si>
  <si>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</si>
  <si>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</si>
  <si>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</si>
  <si>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</si>
  <si>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</si>
  <si>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</si>
  <si>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</si>
  <si>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</si>
  <si>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</si>
  <si>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</si>
  <si>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</si>
  <si>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</si>
  <si>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</si>
  <si>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</si>
  <si>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</si>
  <si>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</si>
  <si>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</si>
  <si>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</si>
  <si>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</si>
  <si>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</si>
  <si>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</si>
  <si>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</si>
  <si>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</si>
  <si>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</si>
  <si>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</si>
  <si>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</si>
  <si>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</si>
  <si>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</si>
  <si>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</si>
  <si>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</si>
  <si>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</si>
  <si>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</si>
  <si>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</si>
  <si>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</si>
  <si>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</si>
  <si>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</si>
  <si>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</si>
  <si>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</si>
  <si>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</si>
  <si>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</si>
  <si>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</si>
  <si>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</si>
  <si>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</si>
  <si>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</si>
  <si>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</si>
  <si>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</si>
  <si>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</si>
  <si>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</si>
  <si>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</si>
  <si>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</si>
  <si>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</si>
  <si>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</si>
  <si>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</si>
  <si>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</si>
  <si>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</si>
  <si>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</si>
  <si>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</si>
  <si>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</si>
  <si>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</si>
  <si>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</si>
  <si>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</si>
  <si>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</si>
  <si>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</si>
  <si>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</si>
  <si>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</si>
  <si>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</si>
  <si>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</si>
  <si>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</si>
  <si>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</si>
  <si>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</si>
  <si>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</si>
  <si>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</si>
  <si>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</si>
  <si>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</si>
  <si>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</si>
  <si>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</si>
  <si>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</si>
  <si>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</si>
  <si>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</si>
  <si>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</si>
  <si>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</si>
  <si>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</si>
  <si>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</si>
  <si>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</si>
  <si>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</si>
  <si>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</si>
  <si>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</si>
  <si>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</si>
  <si>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</si>
  <si>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</si>
  <si>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</si>
  <si>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</si>
  <si>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</si>
  <si>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</si>
  <si>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</si>
  <si>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</si>
  <si>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</si>
  <si>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</si>
  <si>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</si>
  <si>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</si>
  <si>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</si>
  <si>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</si>
  <si>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</si>
  <si>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</si>
  <si>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</si>
  <si>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</si>
  <si>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</si>
  <si>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</si>
  <si>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</si>
  <si>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</si>
  <si>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</si>
  <si>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</si>
  <si>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</si>
  <si>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</si>
  <si>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</si>
  <si>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</si>
  <si>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</si>
  <si>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</si>
  <si>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</si>
  <si>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</si>
  <si>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</si>
  <si>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</si>
  <si>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</si>
  <si>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</si>
  <si>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</si>
  <si>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</si>
  <si>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</si>
  <si>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</si>
  <si>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</si>
  <si>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</si>
  <si>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</si>
  <si>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</si>
  <si>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</si>
  <si>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</si>
  <si>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</si>
  <si>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</si>
  <si>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</si>
  <si>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</si>
  <si>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</si>
  <si>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</si>
  <si>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</si>
  <si>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</si>
  <si>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</si>
  <si>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</si>
  <si>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</si>
  <si>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</si>
  <si>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</si>
  <si>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</si>
  <si>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</si>
  <si>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</si>
  <si>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</si>
  <si>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</si>
  <si>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</si>
  <si>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</si>
  <si>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</si>
  <si>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</si>
  <si>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</si>
  <si>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</si>
  <si>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</si>
  <si>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</si>
  <si>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</si>
  <si>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</si>
  <si>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</si>
  <si>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</si>
  <si>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</si>
  <si>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</si>
  <si>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</si>
  <si>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</si>
  <si>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</si>
  <si>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</si>
  <si>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</si>
  <si>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</si>
  <si>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</si>
  <si>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</si>
  <si>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</si>
  <si>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</si>
  <si>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</si>
  <si>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</si>
  <si>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</si>
  <si>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</si>
  <si>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</si>
  <si>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</si>
  <si>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</si>
  <si>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</si>
  <si>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</si>
  <si>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</si>
  <si>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</si>
  <si>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</si>
  <si>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</si>
  <si>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</si>
  <si>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</si>
  <si>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</si>
  <si>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</si>
  <si>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</si>
  <si>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</si>
  <si>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</si>
  <si>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</si>
  <si>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</si>
  <si>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</si>
  <si>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</si>
  <si>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</si>
  <si>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</si>
  <si>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</si>
  <si>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</si>
  <si>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</si>
  <si>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</si>
  <si>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</si>
  <si>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</si>
  <si>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</si>
  <si>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</si>
  <si>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</si>
  <si>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</si>
  <si>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</si>
  <si>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</si>
  <si>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</si>
  <si>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</si>
  <si>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</si>
  <si>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</si>
  <si>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</si>
  <si>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</si>
  <si>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</si>
  <si>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</si>
  <si>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</si>
  <si>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</si>
  <si>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</si>
  <si>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</si>
  <si>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</si>
  <si>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</si>
  <si>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</si>
  <si>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</si>
  <si>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</si>
  <si>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</si>
  <si>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</si>
  <si>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</si>
  <si>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</si>
  <si>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</si>
  <si>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</si>
  <si>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</si>
  <si>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</si>
  <si>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</si>
  <si>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</si>
  <si>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</si>
  <si>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</si>
  <si>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</si>
  <si>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</si>
  <si>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</si>
  <si>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</si>
  <si>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</si>
  <si>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</si>
  <si>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</si>
  <si>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</si>
  <si>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</si>
  <si>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</si>
  <si>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</si>
  <si>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</si>
  <si>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</si>
  <si>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</si>
  <si>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</si>
  <si>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</si>
  <si>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</si>
  <si>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</si>
  <si>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</si>
  <si>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</si>
  <si>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</si>
  <si>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</si>
  <si>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</si>
  <si>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</si>
  <si>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</si>
  <si>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</si>
  <si>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</si>
  <si>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</si>
  <si>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</si>
  <si>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</si>
  <si>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</si>
  <si>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</si>
  <si>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</si>
  <si>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</si>
  <si>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</si>
  <si>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</si>
  <si>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</si>
  <si>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</si>
  <si>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</si>
  <si>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</si>
  <si>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</si>
  <si>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</si>
  <si>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</si>
  <si>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</si>
  <si>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</si>
  <si>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</si>
  <si>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</si>
  <si>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</si>
  <si>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</si>
  <si>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</si>
  <si>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</si>
  <si>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</si>
  <si>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</si>
  <si>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</si>
  <si>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</si>
  <si>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</si>
  <si>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</si>
  <si>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</si>
  <si>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</si>
  <si>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</si>
  <si>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</si>
  <si>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</si>
  <si>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</si>
  <si>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</si>
  <si>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</si>
  <si>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</si>
  <si>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</si>
  <si>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</si>
  <si>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</si>
  <si>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</si>
  <si>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</si>
  <si>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</si>
  <si>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</si>
  <si>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</si>
  <si>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</si>
  <si>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</si>
  <si>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</si>
  <si>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</si>
  <si>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</si>
  <si>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</si>
  <si>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</si>
  <si>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</si>
  <si>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</si>
  <si>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</si>
  <si>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</si>
  <si>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</si>
  <si>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</si>
  <si>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</si>
  <si>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</si>
  <si>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</si>
  <si>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</si>
  <si>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</si>
  <si>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</si>
  <si>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</si>
  <si>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</si>
  <si>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</si>
  <si>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</si>
  <si>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</si>
  <si>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</si>
  <si>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</si>
  <si>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</si>
  <si>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</si>
  <si>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</si>
  <si>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</si>
  <si>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</si>
  <si>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</si>
  <si>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</si>
  <si>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</si>
  <si>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</si>
  <si>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</si>
  <si>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</si>
  <si>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</si>
  <si>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</si>
  <si>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</si>
  <si>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</si>
  <si>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</si>
  <si>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</si>
  <si>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</si>
  <si>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</si>
  <si>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</si>
  <si>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</si>
  <si>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</si>
  <si>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</si>
  <si>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</si>
  <si>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</si>
  <si>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</si>
  <si>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</si>
  <si>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</si>
  <si>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</si>
  <si>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</si>
  <si>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</si>
  <si>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</si>
  <si>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</si>
  <si>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</si>
  <si>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</si>
  <si>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</si>
  <si>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</si>
  <si>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</si>
  <si>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</si>
  <si>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</si>
  <si>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</si>
  <si>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</si>
  <si>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</si>
  <si>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</si>
  <si>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</si>
  <si>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</si>
  <si>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</si>
  <si>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</si>
  <si>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</si>
  <si>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</si>
  <si>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</si>
  <si>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</si>
  <si>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</si>
  <si>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</si>
  <si>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</si>
  <si>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</si>
  <si>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</si>
  <si>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</si>
  <si>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</si>
  <si>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</si>
  <si>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</si>
  <si>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</si>
  <si>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</si>
  <si>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</si>
  <si>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</si>
  <si>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</si>
  <si>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</si>
  <si>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</si>
  <si>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</si>
  <si>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</si>
  <si>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</si>
  <si>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</si>
  <si>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</si>
  <si>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</si>
  <si>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</si>
  <si>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</si>
  <si>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</si>
  <si>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</si>
  <si>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</si>
  <si>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</si>
  <si>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</si>
  <si>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</si>
  <si>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</si>
  <si>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</si>
  <si>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</si>
  <si>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</si>
  <si>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</si>
  <si>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</si>
  <si>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</si>
  <si>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</si>
  <si>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</si>
  <si>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</si>
  <si>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</si>
  <si>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</si>
  <si>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</si>
  <si>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</si>
  <si>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</si>
  <si>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</si>
  <si>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</si>
  <si>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</si>
  <si>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</si>
  <si>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</si>
  <si>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</si>
  <si>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</si>
  <si>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</si>
  <si>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</si>
  <si>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</si>
  <si>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</si>
  <si>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</si>
  <si>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</si>
  <si>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</si>
  <si>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</si>
  <si>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</si>
  <si>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</si>
  <si>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</si>
  <si>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</si>
  <si>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</si>
  <si>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</si>
  <si>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</si>
  <si>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</si>
  <si>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</si>
  <si>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</si>
  <si>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</si>
  <si>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</si>
  <si>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</si>
  <si>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</si>
  <si>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</si>
  <si>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</si>
  <si>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</si>
  <si>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</si>
  <si>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</si>
  <si>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</si>
  <si>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</si>
  <si>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</si>
  <si>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</si>
  <si>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</si>
  <si>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</si>
  <si>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</si>
  <si>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</si>
  <si>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</si>
  <si>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</si>
  <si>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</si>
  <si>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</si>
  <si>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</si>
  <si>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</si>
  <si>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</si>
  <si>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</si>
  <si>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</si>
  <si>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</si>
  <si>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</si>
  <si>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</si>
  <si>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</si>
  <si>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</si>
  <si>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</si>
  <si>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</si>
  <si>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</si>
  <si>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</si>
  <si>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</si>
  <si>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</si>
  <si>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</si>
  <si>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</si>
  <si>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</si>
  <si>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</si>
  <si>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</si>
  <si>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</si>
  <si>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</si>
  <si>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</si>
  <si>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</si>
  <si>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</si>
  <si>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</si>
  <si>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</si>
  <si>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</si>
  <si>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</si>
  <si>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</si>
  <si>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</si>
  <si>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</si>
  <si>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</si>
  <si>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</si>
  <si>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</si>
  <si>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</si>
  <si>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</si>
  <si>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</si>
  <si>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</si>
  <si>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</si>
  <si>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</si>
  <si>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</si>
  <si>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</si>
  <si>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</si>
  <si>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</si>
  <si>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</si>
  <si>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</si>
  <si>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</si>
  <si>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</si>
  <si>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</si>
  <si>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</si>
  <si>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</si>
  <si>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</si>
  <si>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</si>
  <si>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</si>
  <si>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</si>
  <si>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</si>
  <si>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</si>
  <si>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</si>
  <si>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</si>
  <si>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</si>
  <si>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</si>
  <si>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</si>
  <si>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</si>
  <si>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</si>
  <si>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</si>
  <si>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</si>
  <si>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</si>
  <si>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</si>
  <si>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</si>
  <si>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</si>
  <si>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</si>
  <si>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</si>
  <si>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</si>
  <si>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</si>
  <si>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</si>
  <si>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</si>
  <si>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</si>
  <si>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</si>
  <si>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</si>
  <si>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</si>
  <si>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</si>
  <si>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</si>
  <si>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</si>
  <si>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</si>
  <si>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</si>
  <si>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</si>
  <si>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</si>
  <si>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</si>
  <si>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</si>
  <si>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</si>
  <si>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</si>
  <si>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</si>
  <si>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</si>
  <si>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</si>
  <si>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</si>
  <si>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</si>
  <si>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</si>
  <si>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</si>
  <si>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</si>
  <si>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</si>
  <si>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</si>
  <si>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</si>
  <si>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</si>
  <si>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</si>
  <si>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</si>
  <si>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</si>
  <si>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</si>
  <si>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</si>
  <si>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</si>
  <si>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</si>
  <si>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</si>
  <si>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</si>
  <si>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</si>
  <si>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</si>
  <si>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</si>
  <si>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</si>
  <si>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</si>
  <si>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</si>
  <si>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</si>
  <si>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</si>
  <si>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</si>
  <si>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</si>
  <si>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</si>
  <si>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</si>
  <si>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</si>
  <si>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</si>
  <si>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</si>
  <si>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</si>
  <si>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</si>
  <si>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</si>
  <si>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</si>
  <si>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</si>
  <si>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</si>
  <si>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</si>
  <si>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</si>
  <si>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</si>
  <si>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</si>
  <si>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</si>
  <si>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</si>
  <si>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</si>
  <si>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</si>
  <si>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</si>
  <si>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</si>
  <si>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</si>
  <si>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</si>
  <si>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</si>
  <si>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</si>
  <si>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</si>
  <si>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</si>
  <si>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</si>
  <si>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</si>
  <si>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</si>
  <si>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</si>
  <si>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</si>
  <si>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</si>
  <si>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</si>
  <si>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</si>
  <si>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</si>
  <si>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</si>
  <si>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</si>
  <si>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</si>
  <si>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</si>
  <si>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</si>
  <si>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</si>
  <si>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</si>
  <si>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</si>
  <si>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</si>
  <si>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</si>
  <si>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</si>
  <si>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</si>
  <si>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</si>
  <si>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</si>
  <si>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</si>
  <si>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</si>
  <si>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</si>
  <si>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</si>
  <si>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</si>
  <si>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</si>
  <si>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</si>
  <si>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</si>
  <si>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</si>
  <si>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</si>
  <si>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</si>
  <si>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</si>
  <si>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</si>
  <si>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</si>
  <si>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</si>
  <si>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</si>
  <si>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</si>
  <si>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</si>
  <si>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</si>
  <si>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</si>
  <si>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</si>
  <si>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</si>
  <si>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</si>
  <si>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</si>
  <si>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</si>
  <si>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</si>
  <si>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</si>
  <si>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</si>
  <si>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</si>
  <si>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</si>
  <si>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</si>
  <si>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</si>
  <si>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</si>
  <si>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</si>
  <si>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</si>
  <si>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</si>
  <si>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</si>
  <si>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</si>
  <si>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</si>
  <si>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</si>
  <si>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</si>
  <si>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</si>
  <si>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</si>
  <si>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</si>
  <si>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</si>
  <si>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</si>
  <si>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</si>
  <si>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</si>
  <si>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</si>
  <si>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</si>
  <si>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</si>
  <si>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</si>
  <si>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</si>
  <si>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</si>
  <si>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</si>
  <si>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</si>
  <si>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</si>
  <si>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</si>
  <si>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</si>
  <si>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</si>
  <si>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</si>
  <si>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</si>
  <si>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</si>
  <si>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</si>
  <si>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</si>
  <si>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</si>
  <si>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</si>
  <si>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</si>
  <si>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</si>
  <si>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</si>
  <si>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</si>
  <si>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</si>
  <si>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</si>
  <si>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</si>
  <si>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</si>
  <si>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</si>
  <si>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</si>
  <si>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</si>
  <si>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</si>
  <si>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</si>
  <si>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</si>
  <si>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</si>
  <si>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</si>
  <si>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</si>
  <si>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</si>
  <si>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</si>
  <si>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</si>
  <si>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</si>
  <si>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</si>
  <si>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</si>
  <si>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</si>
  <si>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</si>
  <si>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</si>
  <si>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</si>
  <si>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</si>
  <si>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</si>
  <si>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</si>
  <si>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</si>
  <si>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</si>
  <si>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</si>
  <si>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</si>
  <si>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</si>
  <si>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</si>
  <si>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</si>
  <si>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</si>
  <si>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</si>
  <si>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</si>
  <si>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</si>
  <si>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</si>
  <si>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</si>
  <si>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</si>
  <si>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</si>
  <si>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</si>
  <si>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</si>
  <si>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</si>
  <si>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</si>
  <si>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</si>
  <si>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</si>
  <si>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</si>
  <si>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</si>
  <si>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</si>
  <si>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</si>
  <si>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</si>
  <si>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</si>
  <si>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</si>
  <si>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</si>
  <si>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</si>
  <si>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</si>
  <si>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</si>
  <si>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</si>
  <si>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</si>
  <si>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</si>
  <si>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</si>
  <si>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</si>
  <si>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</si>
  <si>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</si>
  <si>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</si>
  <si>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</si>
  <si>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</si>
  <si>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</si>
  <si>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</si>
  <si>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</si>
  <si>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</si>
  <si>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</si>
  <si>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</si>
  <si>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</si>
  <si>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</si>
  <si>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</si>
  <si>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</si>
  <si>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</si>
  <si>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</si>
  <si>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</si>
  <si>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</si>
  <si>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</si>
  <si>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</si>
  <si>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</si>
  <si>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</si>
  <si>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</si>
  <si>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</si>
  <si>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</si>
  <si>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</si>
  <si>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</si>
  <si>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</si>
  <si>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</si>
  <si>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</si>
  <si>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</si>
  <si>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</si>
  <si>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</si>
  <si>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</si>
  <si>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</si>
  <si>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</si>
  <si>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</si>
  <si>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</si>
  <si>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</si>
  <si>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</si>
  <si>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</si>
  <si>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</si>
  <si>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</si>
  <si>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</si>
  <si>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</si>
  <si>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</si>
  <si>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</si>
  <si>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</si>
  <si>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</si>
  <si>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</si>
  <si>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</si>
  <si>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</si>
  <si>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</si>
  <si>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</si>
  <si>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</si>
  <si>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</si>
  <si>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</si>
  <si>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</si>
  <si>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</si>
  <si>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</si>
  <si>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</si>
  <si>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</si>
  <si>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</si>
  <si>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</si>
  <si>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</si>
  <si>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</si>
  <si>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</si>
  <si>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</si>
  <si>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</si>
  <si>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</si>
  <si>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</si>
  <si>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</si>
  <si>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</si>
  <si>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</si>
  <si>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</si>
  <si>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</si>
  <si>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</si>
  <si>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</si>
  <si>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</si>
  <si>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</si>
  <si>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</si>
  <si>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</si>
  <si>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</si>
  <si>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</si>
  <si>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</si>
  <si>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</si>
  <si>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</si>
  <si>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</si>
  <si>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</si>
  <si>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</si>
  <si>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</si>
  <si>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</si>
  <si>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</si>
  <si>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</si>
  <si>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</si>
  <si>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</si>
  <si>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</si>
  <si>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</si>
  <si>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</si>
  <si>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</si>
  <si>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</si>
  <si>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</si>
  <si>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</si>
  <si>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</si>
  <si>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</si>
  <si>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</si>
  <si>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</si>
  <si>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</si>
  <si>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</si>
  <si>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</si>
  <si>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</si>
  <si>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</si>
  <si>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</si>
  <si>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</si>
  <si>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</si>
  <si>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</si>
  <si>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</si>
  <si>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</si>
  <si>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</si>
  <si>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</si>
  <si>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</si>
  <si>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</si>
  <si>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</si>
  <si>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</si>
  <si>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</si>
  <si>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</si>
  <si>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</si>
  <si>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</si>
  <si>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</si>
  <si>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</si>
  <si>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</si>
  <si>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</si>
  <si>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</si>
  <si>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</si>
  <si>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</si>
  <si>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</si>
  <si>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</si>
  <si>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</si>
  <si>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</si>
  <si>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</si>
  <si>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</si>
  <si>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</si>
  <si>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</si>
  <si>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</si>
  <si>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</si>
  <si>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</si>
  <si>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</si>
  <si>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</si>
  <si>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</si>
  <si>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</si>
  <si>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</si>
  <si>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</si>
  <si>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</si>
  <si>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</si>
  <si>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</si>
  <si>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</si>
  <si>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</si>
  <si>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</si>
  <si>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</si>
  <si>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</si>
  <si>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</si>
  <si>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</si>
  <si>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</si>
  <si>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</si>
  <si>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</si>
  <si>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</si>
  <si>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</si>
  <si>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</si>
  <si>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</si>
  <si>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</si>
  <si>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</si>
  <si>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</si>
  <si>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</si>
  <si>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</si>
  <si>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</si>
  <si>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</si>
  <si>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</si>
  <si>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</si>
  <si>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</si>
  <si>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</si>
  <si>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</si>
  <si>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</si>
  <si>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</si>
  <si>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</si>
  <si>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</si>
  <si>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</si>
  <si>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</si>
  <si>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</si>
  <si>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</si>
  <si>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</si>
  <si>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</si>
  <si>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</si>
  <si>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</si>
  <si>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</si>
  <si>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</si>
  <si>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</si>
  <si>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</si>
  <si>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</si>
  <si>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</si>
  <si>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</si>
  <si>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</si>
  <si>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</si>
  <si>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</si>
  <si>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</si>
  <si>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</si>
  <si>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</si>
  <si>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</si>
  <si>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</si>
  <si>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</si>
  <si>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</si>
  <si>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</si>
  <si>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</si>
  <si>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</si>
  <si>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</si>
  <si>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</si>
  <si>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</si>
  <si>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</si>
  <si>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</si>
  <si>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</si>
  <si>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</si>
  <si>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</si>
  <si>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</si>
  <si>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</si>
  <si>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</si>
  <si>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</si>
  <si>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</si>
  <si>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</si>
  <si>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</si>
  <si>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</si>
  <si>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</si>
  <si>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</si>
  <si>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</si>
  <si>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</si>
  <si>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</si>
  <si>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</si>
  <si>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</si>
  <si>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</si>
  <si>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</si>
  <si>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</si>
  <si>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</si>
  <si>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</si>
  <si>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</si>
  <si>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</si>
  <si>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</si>
  <si>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</si>
  <si>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</si>
  <si>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</si>
  <si>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</si>
  <si>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</si>
  <si>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</si>
  <si>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</si>
  <si>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</si>
  <si>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</si>
  <si>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</si>
  <si>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</si>
  <si>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</si>
  <si>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</si>
  <si>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</si>
  <si>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</si>
  <si>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</si>
  <si>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</si>
  <si>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</si>
  <si>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</si>
  <si>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</si>
  <si>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</si>
  <si>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</si>
  <si>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</si>
  <si>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</si>
  <si>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</si>
  <si>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</si>
  <si>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</si>
  <si>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</si>
  <si>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</si>
  <si>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</si>
  <si>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</si>
  <si>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</si>
  <si>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</si>
  <si>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</si>
  <si>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</si>
  <si>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</si>
  <si>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</si>
  <si>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</si>
  <si>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</si>
  <si>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</si>
  <si>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</si>
  <si>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</si>
  <si>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</si>
  <si>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</si>
  <si>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</si>
  <si>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</si>
  <si>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</si>
  <si>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</si>
  <si>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</si>
  <si>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</si>
  <si>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</si>
  <si>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</si>
  <si>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</si>
  <si>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</si>
  <si>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</si>
  <si>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</si>
  <si>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</si>
  <si>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</si>
  <si>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</si>
  <si>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</si>
  <si>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</si>
  <si>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</si>
  <si>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</si>
  <si>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</si>
  <si>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</si>
  <si>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</si>
  <si>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</si>
  <si>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</si>
  <si>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</si>
  <si>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</si>
  <si>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</si>
  <si>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</si>
  <si>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</si>
  <si>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</si>
  <si>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</si>
  <si>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</si>
  <si>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</si>
  <si>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</si>
  <si>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</si>
  <si>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</si>
  <si>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</si>
  <si>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</si>
  <si>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</si>
  <si>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</si>
  <si>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</si>
  <si>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</si>
  <si>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</si>
  <si>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</si>
  <si>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</si>
  <si>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</si>
  <si>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</si>
  <si>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</si>
  <si>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</si>
  <si>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</si>
  <si>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</si>
  <si>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</si>
  <si>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</si>
  <si>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</si>
  <si>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</si>
  <si>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</si>
  <si>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</si>
  <si>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</si>
  <si>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</si>
  <si>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</si>
  <si>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</si>
  <si>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</si>
  <si>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</si>
  <si>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</si>
  <si>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</si>
  <si>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</si>
  <si>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</si>
  <si>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</si>
  <si>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</si>
  <si>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</si>
  <si>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</si>
  <si>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</si>
  <si>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</si>
  <si>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</si>
  <si>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</si>
  <si>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</si>
  <si>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</si>
  <si>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</si>
  <si>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</si>
  <si>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</si>
  <si>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</si>
  <si>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</si>
  <si>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</si>
  <si>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</si>
  <si>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</si>
  <si>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</si>
  <si>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</si>
  <si>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</si>
  <si>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</si>
  <si>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</si>
  <si>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</si>
  <si>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</si>
  <si>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</si>
  <si>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</si>
  <si>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</si>
  <si>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</si>
  <si>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</si>
  <si>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</si>
  <si>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</si>
  <si>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</si>
  <si>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</si>
  <si>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</si>
  <si>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</si>
  <si>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</si>
  <si>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</si>
  <si>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</si>
  <si>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</si>
  <si>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</si>
  <si>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</si>
  <si>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</si>
  <si>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</si>
  <si>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</si>
  <si>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</si>
  <si>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</si>
  <si>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</si>
  <si>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</si>
  <si>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</si>
  <si>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</si>
  <si>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</si>
  <si>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</si>
  <si>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</si>
  <si>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</si>
  <si>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</si>
  <si>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</si>
  <si>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</si>
  <si>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</si>
  <si>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</si>
  <si>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</si>
  <si>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</si>
  <si>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</si>
  <si>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</si>
  <si>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</si>
  <si>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</si>
  <si>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</si>
  <si>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</si>
  <si>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</si>
  <si>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</si>
  <si>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</si>
  <si>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</si>
  <si>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</si>
  <si>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</si>
  <si>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</si>
  <si>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</si>
  <si>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</si>
  <si>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</si>
  <si>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</si>
  <si>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</si>
  <si>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</si>
  <si>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</si>
  <si>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</si>
  <si>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</si>
  <si>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</si>
  <si>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</si>
  <si>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</si>
  <si>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</si>
  <si>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</si>
  <si>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</si>
  <si>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</si>
  <si>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</si>
  <si>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</si>
  <si>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</si>
  <si>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</si>
  <si>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</si>
  <si>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</si>
  <si>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</si>
  <si>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</si>
  <si>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</si>
  <si>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</si>
  <si>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</si>
  <si>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</si>
  <si>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</si>
  <si>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</si>
  <si>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</si>
  <si>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</si>
  <si>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</si>
  <si>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</si>
  <si>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</si>
  <si>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</si>
  <si>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</si>
  <si>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</si>
  <si>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</si>
  <si>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</si>
  <si>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</si>
  <si>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</si>
  <si>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</si>
  <si>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</si>
  <si>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</si>
  <si>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</si>
  <si>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</si>
  <si>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</si>
  <si>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</si>
  <si>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</si>
  <si>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</si>
  <si>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</si>
  <si>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</si>
  <si>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</si>
  <si>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</si>
  <si>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</si>
  <si>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</si>
  <si>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</si>
  <si>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</si>
  <si>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</si>
  <si>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</si>
  <si>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</si>
  <si>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</si>
  <si>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</si>
  <si>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</si>
  <si>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</si>
  <si>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</si>
  <si>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</si>
  <si>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</si>
  <si>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</si>
  <si>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</si>
  <si>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</si>
  <si>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</si>
  <si>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</si>
  <si>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</si>
  <si>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</si>
  <si>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</si>
  <si>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</si>
  <si>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</si>
  <si>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</si>
  <si>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</si>
  <si>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</si>
  <si>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</si>
  <si>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</si>
  <si>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</si>
  <si>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</si>
  <si>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</si>
  <si>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</si>
  <si>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</si>
  <si>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</si>
  <si>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</si>
  <si>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</si>
  <si>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</si>
  <si>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</si>
  <si>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</si>
  <si>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</si>
  <si>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</si>
  <si>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</si>
  <si>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</si>
  <si>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</si>
  <si>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</si>
  <si>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</si>
  <si>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</si>
  <si>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</si>
  <si>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</si>
  <si>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</si>
  <si>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</si>
  <si>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</si>
  <si>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</si>
  <si>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</si>
  <si>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</si>
  <si>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</si>
  <si>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</si>
  <si>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</si>
  <si>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</si>
  <si>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</si>
  <si>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</si>
  <si>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</si>
  <si>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</si>
  <si>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</si>
  <si>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</si>
  <si>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</si>
  <si>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</si>
  <si>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</si>
  <si>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</si>
  <si>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</si>
  <si>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</si>
  <si>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</si>
  <si>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</si>
  <si>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</si>
  <si>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</si>
  <si>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</si>
  <si>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</si>
  <si>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</si>
  <si>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</si>
  <si>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</si>
  <si>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</si>
  <si>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</si>
  <si>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</si>
  <si>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</si>
  <si>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</si>
  <si>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</si>
  <si>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</si>
  <si>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</si>
  <si>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</si>
  <si>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</si>
  <si>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</si>
  <si>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</si>
  <si>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</si>
  <si>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</si>
  <si>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</si>
  <si>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</si>
  <si>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</si>
  <si>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</si>
  <si>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</si>
  <si>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</si>
  <si>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</si>
  <si>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</si>
  <si>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</si>
  <si>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</si>
  <si>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</si>
  <si>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</si>
  <si>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</si>
  <si>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</si>
  <si>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</si>
  <si>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</si>
  <si>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</si>
  <si>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</si>
  <si>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</si>
  <si>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</si>
  <si>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</si>
  <si>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</si>
  <si>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</si>
  <si>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</si>
  <si>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</si>
  <si>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</si>
  <si>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</si>
  <si>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</si>
  <si>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</si>
  <si>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</si>
  <si>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</si>
  <si>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</si>
  <si>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</si>
  <si>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</si>
  <si>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</si>
  <si>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</si>
  <si>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</si>
  <si>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</si>
  <si>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</si>
  <si>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</si>
  <si>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</si>
  <si>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</si>
  <si>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</si>
  <si>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</si>
  <si>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</si>
  <si>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</si>
  <si>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</si>
  <si>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</si>
  <si>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</si>
  <si>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</si>
  <si>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</si>
  <si>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</si>
  <si>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</si>
  <si>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</si>
  <si>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</si>
  <si>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</si>
  <si>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</si>
  <si>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</si>
  <si>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</si>
  <si>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</si>
  <si>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</si>
  <si>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</si>
  <si>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</si>
  <si>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</si>
  <si>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</si>
  <si>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</si>
  <si>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</si>
  <si>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</si>
  <si>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</si>
  <si>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</si>
  <si>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</si>
  <si>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</si>
  <si>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</si>
  <si>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</si>
  <si>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</si>
  <si>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</si>
  <si>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</si>
  <si>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</si>
  <si>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</si>
  <si>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</si>
  <si>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</si>
  <si>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</si>
  <si>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</si>
  <si>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</si>
  <si>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</si>
  <si>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</si>
  <si>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</si>
  <si>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</si>
  <si>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</si>
  <si>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</si>
  <si>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</si>
  <si>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</si>
  <si>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</si>
  <si>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</si>
  <si>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</si>
  <si>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</si>
  <si>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</si>
  <si>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</si>
  <si>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</si>
  <si>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</si>
  <si>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</si>
  <si>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</si>
  <si>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</si>
  <si>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</si>
  <si>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</si>
  <si>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</si>
  <si>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</si>
  <si>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</si>
  <si>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</si>
  <si>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</si>
  <si>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</si>
  <si>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</si>
  <si>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</si>
  <si>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</si>
  <si>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</si>
  <si>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</si>
  <si>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</si>
  <si>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</si>
  <si>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</si>
  <si>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</si>
  <si>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</si>
  <si>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</si>
  <si>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</si>
  <si>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</si>
  <si>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</si>
  <si>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</si>
  <si>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</si>
  <si>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</si>
  <si>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</si>
  <si>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</si>
  <si>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</si>
  <si>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</si>
  <si>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</si>
  <si>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</si>
  <si>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</si>
  <si>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</si>
  <si>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</si>
  <si>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</si>
  <si>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</si>
  <si>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</si>
  <si>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</si>
  <si>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</si>
  <si>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</si>
  <si>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</si>
  <si>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</si>
  <si>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</si>
  <si>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</si>
  <si>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</si>
  <si>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</si>
  <si>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</si>
  <si>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</si>
  <si>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</si>
  <si>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</si>
  <si>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</si>
  <si>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</si>
  <si>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</si>
  <si>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</si>
  <si>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</si>
  <si>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</si>
  <si>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</si>
  <si>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</si>
  <si>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</si>
  <si>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</si>
  <si>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</si>
  <si>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</si>
  <si>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</si>
  <si>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</si>
  <si>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</si>
  <si>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</si>
  <si>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</si>
  <si>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</si>
  <si>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</si>
  <si>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</si>
  <si>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</si>
  <si>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</si>
  <si>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</si>
  <si>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</si>
  <si>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</si>
  <si>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</si>
  <si>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</si>
  <si>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</si>
  <si>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</si>
  <si>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</si>
  <si>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</si>
  <si>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</si>
  <si>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</si>
  <si>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</si>
  <si>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</si>
  <si>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</si>
  <si>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</si>
  <si>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</si>
  <si>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</si>
  <si>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</si>
  <si>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</si>
  <si>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</si>
  <si>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</si>
  <si>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</si>
  <si>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</si>
  <si>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</si>
  <si>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</si>
  <si>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</si>
  <si>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</si>
  <si>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</si>
  <si>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</si>
  <si>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</si>
  <si>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</si>
  <si>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</si>
  <si>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</si>
  <si>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</si>
  <si>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</si>
  <si>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</si>
  <si>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</si>
  <si>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</si>
  <si>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</si>
  <si>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</si>
  <si>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</si>
  <si>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</si>
  <si>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</si>
  <si>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</si>
  <si>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</si>
  <si>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</si>
  <si>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</si>
  <si>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</si>
  <si>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</si>
  <si>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</si>
  <si>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</si>
  <si>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</si>
  <si>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</si>
  <si>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</si>
  <si>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</si>
  <si>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</si>
  <si>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</si>
  <si>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</si>
  <si>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</si>
  <si>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</si>
  <si>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</si>
  <si>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</si>
  <si>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</si>
  <si>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</si>
  <si>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</si>
  <si>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</si>
  <si>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</si>
  <si>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</si>
  <si>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</si>
  <si>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</si>
  <si>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</si>
  <si>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</si>
  <si>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</si>
  <si>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</si>
  <si>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</si>
  <si>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</si>
  <si>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</si>
  <si>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</si>
  <si>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</si>
  <si>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</si>
  <si>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</si>
  <si>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</si>
  <si>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</si>
  <si>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</si>
  <si>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</si>
  <si>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</si>
  <si>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</si>
  <si>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</si>
  <si>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</si>
  <si>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</si>
  <si>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</si>
  <si>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</si>
  <si>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</si>
  <si>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</si>
  <si>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</si>
  <si>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</si>
  <si>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</si>
  <si>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</si>
  <si>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</si>
  <si>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</si>
  <si>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</si>
  <si>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</si>
  <si>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</si>
  <si>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</si>
  <si>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</si>
  <si>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</si>
  <si>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</si>
  <si>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</si>
  <si>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</si>
  <si>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</si>
  <si>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</si>
  <si>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</si>
  <si>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</si>
  <si>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</si>
  <si>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</si>
  <si>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</si>
  <si>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</si>
  <si>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</si>
  <si>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</si>
  <si>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</si>
  <si>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</si>
  <si>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</si>
  <si>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</si>
  <si>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</si>
  <si>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</si>
  <si>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</si>
  <si>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</si>
  <si>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</si>
  <si>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</si>
  <si>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</si>
  <si>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</si>
  <si>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</si>
  <si>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</si>
  <si>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</si>
  <si>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</si>
  <si>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</si>
  <si>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</si>
  <si>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</si>
  <si>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</si>
  <si>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</si>
  <si>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</si>
  <si>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</si>
  <si>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</si>
  <si>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</si>
  <si>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</si>
  <si>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</si>
  <si>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</si>
  <si>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</si>
  <si>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</si>
  <si>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</si>
  <si>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</si>
  <si>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</si>
  <si>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</si>
  <si>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</si>
  <si>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</si>
  <si>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</si>
  <si>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</si>
  <si>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</si>
  <si>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</si>
  <si>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</si>
  <si>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</si>
  <si>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</si>
  <si>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</si>
  <si>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</si>
  <si>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</si>
  <si>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</si>
  <si>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</si>
  <si>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</si>
  <si>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</si>
  <si>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</si>
  <si>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</si>
  <si>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</si>
  <si>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</si>
  <si>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</si>
  <si>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</si>
  <si>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</si>
  <si>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</si>
  <si>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</si>
  <si>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</si>
  <si>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</si>
  <si>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</si>
  <si>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</si>
  <si>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</si>
  <si>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</si>
  <si>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</si>
  <si>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</si>
  <si>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</si>
  <si>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</si>
  <si>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</si>
  <si>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</si>
  <si>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</si>
  <si>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</si>
  <si>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</si>
  <si>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</si>
  <si>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</si>
  <si>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</si>
  <si>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</si>
  <si>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</si>
  <si>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</si>
  <si>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</si>
  <si>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</si>
  <si>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</si>
  <si>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</si>
  <si>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</si>
  <si>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</si>
  <si>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</si>
  <si>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</si>
  <si>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</si>
  <si>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</si>
  <si>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</si>
  <si>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</si>
  <si>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</si>
  <si>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</si>
  <si>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</si>
  <si>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</si>
  <si>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</si>
  <si>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</si>
  <si>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</si>
  <si>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</si>
  <si>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</si>
  <si>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</si>
  <si>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</si>
  <si>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</si>
  <si>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</si>
  <si>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</si>
  <si>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</si>
  <si>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</si>
  <si>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</si>
  <si>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</si>
  <si>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</si>
  <si>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</si>
  <si>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</si>
  <si>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</si>
  <si>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</si>
  <si>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</si>
  <si>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</si>
  <si>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</si>
  <si>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</si>
  <si>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</si>
  <si>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</si>
  <si>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</si>
  <si>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</si>
  <si>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</si>
  <si>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</si>
  <si>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</si>
  <si>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</si>
  <si>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</si>
  <si>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</si>
  <si>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</si>
  <si>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</si>
  <si>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</si>
  <si>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</si>
  <si>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</si>
  <si>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</si>
  <si>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</si>
  <si>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</si>
  <si>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</si>
  <si>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</si>
  <si>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</si>
  <si>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</si>
  <si>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</si>
  <si>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</si>
  <si>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</si>
  <si>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</si>
  <si>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</si>
  <si>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</si>
  <si>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</si>
  <si>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</si>
  <si>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</si>
  <si>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</si>
  <si>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</si>
  <si>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</si>
  <si>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</si>
  <si>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</si>
  <si>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</si>
  <si>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</si>
  <si>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</si>
  <si>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</si>
  <si>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</si>
  <si>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</si>
  <si>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</si>
  <si>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</si>
  <si>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</si>
  <si>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</si>
  <si>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</si>
  <si>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</si>
  <si>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</si>
  <si>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</si>
  <si>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</si>
  <si>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</si>
  <si>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</si>
  <si>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</si>
  <si>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</si>
  <si>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</si>
  <si>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</si>
  <si>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</si>
  <si>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</si>
  <si>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</si>
  <si>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</si>
  <si>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</si>
  <si>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</si>
  <si>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</si>
  <si>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</si>
  <si>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</si>
  <si>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</si>
  <si>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</si>
  <si>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</si>
  <si>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</si>
  <si>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</si>
  <si>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</si>
  <si>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</si>
  <si>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</si>
  <si>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</si>
  <si>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</si>
  <si>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</si>
  <si>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</si>
  <si>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</si>
  <si>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</si>
  <si>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</si>
  <si>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</si>
  <si>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</si>
  <si>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</si>
  <si>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</si>
  <si>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</si>
  <si>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</si>
  <si>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</si>
  <si>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</si>
  <si>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</si>
  <si>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</si>
  <si>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</si>
  <si>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</si>
  <si>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</si>
  <si>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</si>
  <si>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</si>
  <si>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</si>
  <si>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</si>
  <si>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</si>
  <si>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</si>
  <si>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</si>
  <si>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</si>
  <si>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</si>
  <si>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</si>
  <si>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</si>
  <si>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</si>
  <si>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</si>
  <si>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</si>
  <si>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</si>
  <si>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</si>
  <si>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</si>
  <si>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</si>
  <si>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</si>
  <si>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</si>
  <si>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</si>
  <si>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</si>
  <si>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</si>
  <si>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</si>
  <si>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</si>
  <si>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</si>
  <si>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</si>
  <si>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</si>
  <si>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</si>
  <si>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</si>
  <si>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</si>
  <si>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</si>
  <si>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</si>
  <si>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</si>
  <si>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</si>
  <si>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</si>
  <si>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</si>
  <si>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</si>
  <si>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</si>
  <si>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</si>
  <si>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</si>
  <si>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</si>
  <si>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</si>
  <si>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</si>
  <si>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</si>
  <si>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</si>
  <si>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</si>
  <si>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</si>
  <si>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</si>
  <si>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</si>
  <si>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</si>
  <si>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</si>
  <si>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</si>
  <si>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</si>
  <si>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</si>
  <si>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</si>
  <si>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</si>
  <si>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</si>
  <si>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</si>
  <si>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</si>
  <si>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</si>
  <si>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</si>
  <si>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</si>
  <si>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</si>
  <si>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</si>
  <si>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</si>
  <si>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</si>
  <si>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</si>
  <si>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</si>
  <si>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</si>
  <si>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</si>
  <si>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</si>
  <si>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</si>
  <si>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</si>
  <si>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</si>
  <si>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</si>
  <si>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</si>
  <si>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</si>
  <si>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</si>
  <si>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</si>
  <si>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</si>
  <si>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</si>
  <si>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</si>
  <si>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</si>
  <si>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</si>
  <si>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</si>
  <si>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</si>
  <si>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</si>
  <si>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</si>
  <si>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</si>
  <si>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</si>
  <si>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</si>
  <si>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</si>
  <si>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</si>
  <si>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</si>
  <si>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</si>
  <si>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</si>
  <si>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</si>
  <si>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</si>
  <si>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</si>
  <si>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</si>
  <si>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</si>
  <si>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</si>
  <si>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</si>
  <si>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</si>
  <si>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</si>
  <si>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</si>
  <si>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</si>
  <si>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</si>
  <si>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</si>
  <si>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</si>
  <si>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</si>
  <si>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</si>
  <si>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</si>
  <si>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</si>
  <si>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</si>
  <si>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</si>
  <si>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</si>
  <si>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</si>
  <si>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</si>
  <si>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</si>
  <si>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</si>
  <si>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</si>
  <si>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</si>
  <si>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</si>
  <si>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</si>
  <si>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</si>
  <si>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</si>
  <si>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</si>
  <si>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</si>
  <si>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</si>
  <si>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</si>
  <si>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</si>
  <si>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</si>
  <si>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</si>
  <si>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</si>
  <si>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</si>
  <si>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</si>
  <si>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</si>
  <si>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</si>
  <si>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</si>
  <si>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</si>
  <si>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</si>
  <si>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</si>
  <si>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</si>
  <si>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</si>
  <si>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</si>
  <si>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</si>
  <si>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</si>
  <si>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</si>
  <si>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</si>
  <si>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</si>
  <si>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</si>
  <si>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</si>
  <si>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</si>
  <si>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</si>
  <si>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</si>
  <si>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</si>
  <si>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</si>
  <si>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</si>
  <si>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</si>
  <si>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</si>
  <si>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</si>
  <si>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</si>
  <si>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</si>
  <si>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</si>
  <si>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</si>
  <si>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</si>
  <si>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</si>
  <si>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</si>
  <si>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</si>
  <si>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</si>
  <si>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</si>
  <si>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</si>
  <si>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</si>
  <si>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</si>
  <si>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</si>
  <si>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</si>
  <si>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</si>
  <si>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</si>
  <si>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</si>
  <si>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</si>
  <si>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</si>
  <si>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</si>
  <si>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</si>
  <si>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</si>
  <si>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</si>
  <si>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</si>
  <si>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</si>
  <si>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</si>
  <si>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</si>
  <si>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</si>
  <si>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</si>
  <si>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</si>
  <si>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</si>
  <si>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</si>
  <si>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</si>
  <si>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</si>
  <si>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</si>
  <si>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</si>
  <si>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</si>
  <si>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</si>
  <si>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</si>
  <si>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</si>
  <si>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</si>
  <si>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</si>
  <si>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</si>
  <si>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</si>
  <si>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</si>
  <si>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</si>
  <si>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</si>
  <si>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</si>
  <si>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</si>
  <si>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</si>
  <si>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</si>
  <si>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</si>
  <si>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</si>
  <si>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</si>
  <si>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</si>
  <si>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</si>
  <si>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</si>
  <si>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</si>
  <si>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</si>
  <si>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</si>
  <si>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</si>
  <si>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</si>
  <si>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</si>
  <si>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</si>
  <si>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</si>
  <si>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</si>
  <si>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</si>
  <si>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</si>
  <si>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</si>
  <si>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</si>
  <si>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</si>
  <si>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</si>
  <si>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</si>
  <si>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</si>
  <si>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</si>
  <si>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</si>
  <si>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</si>
  <si>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</si>
  <si>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</si>
  <si>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</si>
  <si>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</si>
  <si>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</si>
  <si>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</si>
  <si>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</si>
  <si>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</si>
  <si>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</si>
  <si>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</si>
  <si>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</si>
  <si>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</si>
  <si>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</si>
  <si>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</si>
  <si>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</si>
  <si>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</si>
  <si>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</si>
  <si>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</si>
  <si>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</si>
  <si>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</si>
  <si>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</si>
  <si>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</si>
  <si>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</si>
  <si>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</si>
  <si>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</si>
  <si>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</si>
  <si>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</si>
  <si>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</si>
  <si>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</si>
  <si>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</si>
  <si>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</si>
  <si>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</si>
  <si>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</si>
  <si>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</si>
  <si>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</si>
  <si>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</si>
  <si>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</si>
  <si>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</si>
  <si>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</si>
  <si>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</si>
  <si>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</si>
  <si>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</si>
  <si>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</si>
  <si>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</si>
  <si>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</si>
  <si>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</si>
  <si>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</si>
  <si>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</si>
  <si>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</si>
  <si>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</si>
  <si>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</si>
  <si>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</si>
  <si>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</si>
  <si>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</si>
  <si>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</si>
  <si>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</si>
  <si>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</si>
  <si>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</si>
  <si>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</si>
  <si>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</si>
  <si>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</si>
  <si>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</si>
  <si>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</si>
  <si>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</si>
  <si>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</si>
  <si>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</si>
  <si>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</si>
  <si>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</si>
  <si>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</si>
  <si>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</si>
  <si>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</si>
  <si>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</si>
  <si>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</si>
  <si>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</si>
  <si>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</si>
  <si>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</si>
  <si>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</si>
  <si>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</si>
  <si>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</si>
  <si>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</si>
  <si>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</si>
  <si>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</si>
  <si>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</si>
  <si>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</si>
  <si>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</si>
  <si>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</si>
  <si>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</si>
  <si>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</si>
  <si>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</si>
  <si>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</si>
  <si>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</si>
  <si>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</si>
  <si>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</si>
  <si>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</si>
  <si>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</si>
  <si>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</si>
  <si>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</si>
  <si>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</si>
  <si>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</si>
  <si>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</si>
  <si>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</si>
  <si>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</si>
  <si>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</si>
  <si>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</si>
  <si>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</si>
  <si>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</si>
  <si>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</si>
  <si>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</si>
  <si>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</si>
  <si>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</si>
  <si>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</si>
  <si>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</si>
  <si>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</si>
  <si>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</si>
  <si>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</si>
  <si>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</si>
  <si>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</si>
  <si>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</si>
  <si>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</si>
  <si>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</si>
  <si>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</si>
  <si>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</si>
  <si>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</si>
  <si>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</si>
  <si>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</si>
  <si>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</si>
  <si>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</si>
  <si>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</si>
  <si>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</si>
  <si>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</si>
  <si>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</si>
  <si>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</si>
  <si>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</si>
  <si>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</si>
  <si>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</si>
  <si>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</si>
  <si>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</si>
  <si>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</si>
  <si>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</si>
  <si>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</si>
  <si>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</si>
  <si>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</si>
  <si>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</si>
  <si>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</si>
  <si>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</si>
  <si>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</si>
  <si>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</si>
  <si>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</si>
  <si>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</si>
  <si>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</si>
  <si>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</si>
  <si>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</si>
  <si>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</si>
  <si>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</si>
  <si>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</si>
  <si>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</si>
  <si>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</si>
  <si>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</si>
  <si>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</si>
  <si>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</si>
  <si>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</si>
  <si>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</si>
  <si>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</si>
  <si>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</si>
  <si>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</si>
  <si>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</si>
  <si>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</si>
  <si>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</si>
  <si>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</si>
  <si>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</si>
  <si>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</si>
  <si>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</si>
  <si>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</si>
  <si>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</si>
  <si>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</si>
  <si>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</si>
  <si>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</si>
  <si>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</si>
  <si>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</si>
  <si>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</si>
  <si>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</si>
  <si>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</si>
  <si>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</si>
  <si>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</si>
  <si>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</si>
  <si>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</si>
  <si>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</si>
  <si>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</si>
  <si>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</si>
  <si>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</si>
  <si>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</si>
  <si>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</si>
  <si>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</si>
  <si>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</si>
  <si>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</si>
  <si>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</si>
  <si>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</si>
  <si>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</si>
  <si>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</si>
  <si>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</si>
  <si>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</si>
  <si>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</si>
  <si>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</si>
  <si>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</si>
  <si>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</si>
  <si>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</si>
  <si>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</si>
  <si>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</si>
  <si>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</si>
  <si>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</si>
  <si>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</si>
  <si>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</si>
  <si>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</si>
  <si>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</si>
  <si>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</si>
  <si>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</si>
  <si>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</si>
  <si>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</si>
  <si>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</si>
  <si>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</si>
  <si>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</si>
  <si>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</si>
  <si>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</si>
  <si>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</si>
  <si>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</si>
  <si>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</si>
  <si>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</si>
  <si>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</si>
  <si>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</si>
  <si>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</si>
  <si>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</si>
  <si>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</si>
  <si>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</si>
  <si>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</si>
  <si>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</si>
  <si>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</si>
  <si>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</si>
  <si>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</si>
  <si>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</si>
  <si>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</si>
  <si>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</si>
  <si>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</si>
  <si>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</si>
  <si>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</si>
  <si>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</si>
  <si>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</si>
  <si>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</si>
  <si>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</si>
  <si>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</si>
  <si>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</si>
  <si>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</si>
  <si>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</si>
  <si>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</si>
  <si>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</si>
  <si>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</si>
  <si>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</si>
  <si>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</si>
  <si>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</si>
  <si>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</si>
  <si>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</si>
  <si>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</si>
  <si>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</si>
  <si>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</si>
  <si>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</si>
  <si>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</si>
  <si>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</si>
  <si>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</si>
  <si>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</si>
  <si>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</si>
  <si>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</si>
  <si>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</si>
  <si>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</si>
  <si>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</si>
  <si>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</si>
  <si>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</si>
  <si>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</si>
  <si>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</si>
  <si>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</si>
  <si>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</si>
  <si>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</si>
  <si>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</si>
  <si>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</si>
  <si>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</si>
  <si>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</si>
  <si>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</si>
  <si>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</si>
  <si>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</si>
  <si>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</si>
  <si>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</si>
  <si>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</si>
  <si>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</si>
  <si>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</si>
  <si>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</si>
  <si>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</si>
  <si>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</si>
  <si>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</si>
  <si>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</si>
  <si>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</si>
  <si>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</si>
  <si>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</si>
  <si>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</si>
  <si>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</si>
  <si>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</si>
  <si>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</si>
  <si>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</si>
  <si>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</si>
  <si>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</si>
  <si>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</si>
  <si>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</si>
  <si>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</si>
  <si>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</si>
  <si>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</si>
  <si>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</si>
  <si>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</si>
  <si>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</si>
  <si>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</si>
  <si>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</si>
  <si>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</si>
  <si>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</si>
  <si>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</si>
  <si>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</si>
  <si>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</si>
  <si>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</si>
  <si>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</si>
  <si>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</si>
  <si>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</si>
  <si>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</si>
  <si>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</si>
  <si>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</si>
  <si>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</si>
  <si>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</si>
  <si>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</si>
  <si>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</si>
  <si>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</si>
  <si>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</si>
  <si>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</si>
  <si>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</si>
  <si>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</si>
  <si>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</si>
  <si>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</si>
  <si>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</si>
  <si>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</si>
  <si>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</si>
  <si>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</si>
  <si>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</si>
  <si>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</si>
  <si>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</si>
  <si>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</si>
  <si>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</si>
  <si>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</si>
  <si>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</si>
  <si>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</si>
  <si>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</si>
  <si>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</si>
  <si>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</si>
  <si>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</si>
  <si>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</si>
  <si>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</si>
  <si>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</si>
  <si>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</si>
  <si>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</si>
  <si>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</si>
  <si>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</si>
  <si>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</si>
  <si>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</si>
  <si>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</si>
  <si>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</si>
  <si>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</si>
  <si>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</si>
  <si>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</si>
  <si>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</si>
  <si>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</si>
  <si>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</si>
  <si>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</si>
  <si>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</si>
  <si>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</si>
  <si>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</si>
  <si>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</si>
  <si>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</si>
  <si>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</si>
  <si>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</si>
  <si>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</si>
  <si>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</si>
  <si>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</si>
  <si>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</si>
  <si>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</si>
  <si>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</si>
  <si>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</si>
  <si>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</si>
  <si>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</si>
  <si>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</si>
  <si>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</si>
  <si>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</si>
  <si>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</si>
  <si>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</si>
  <si>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</si>
  <si>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</si>
  <si>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</si>
  <si>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</si>
  <si>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</si>
  <si>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</si>
  <si>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</si>
  <si>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</si>
  <si>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</si>
  <si>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</si>
  <si>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</si>
  <si>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</si>
  <si>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</si>
  <si>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</si>
  <si>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</si>
  <si>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</si>
  <si>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</si>
  <si>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</si>
  <si>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</si>
  <si>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</si>
  <si>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</si>
  <si>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</si>
  <si>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</si>
  <si>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</si>
  <si>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</si>
  <si>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</si>
  <si>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</si>
  <si>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</si>
  <si>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</si>
  <si>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</si>
  <si>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</si>
  <si>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</si>
  <si>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</si>
  <si>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</si>
  <si>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</si>
  <si>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</si>
  <si>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</si>
  <si>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</si>
  <si>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</si>
  <si>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</si>
  <si>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</si>
  <si>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</si>
  <si>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</si>
  <si>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</si>
  <si>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</si>
  <si>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</si>
  <si>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</si>
  <si>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</si>
  <si>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</si>
  <si>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</si>
  <si>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</si>
  <si>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</si>
  <si>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</si>
  <si>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</si>
  <si>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</si>
  <si>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</si>
  <si>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</si>
  <si>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</si>
  <si>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</si>
  <si>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</si>
  <si>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</si>
  <si>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</si>
  <si>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</si>
  <si>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</si>
  <si>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</si>
  <si>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</si>
  <si>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</si>
  <si>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</si>
  <si>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</si>
  <si>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</si>
  <si>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</si>
  <si>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</si>
  <si>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</si>
  <si>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</si>
  <si>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</si>
  <si>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</si>
  <si>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</si>
  <si>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</si>
  <si>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</si>
  <si>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</si>
  <si>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</si>
  <si>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</si>
  <si>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</si>
  <si>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</si>
  <si>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</si>
  <si>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</si>
  <si>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</si>
  <si>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</si>
  <si>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</si>
  <si>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</si>
  <si>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</si>
  <si>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</si>
  <si>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</si>
  <si>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</si>
  <si>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</si>
  <si>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</si>
  <si>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</si>
  <si>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</si>
  <si>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</si>
  <si>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</si>
  <si>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</si>
  <si>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</si>
  <si>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</si>
  <si>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</si>
  <si>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</si>
  <si>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</si>
  <si>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</si>
  <si>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</si>
  <si>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</si>
  <si>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</si>
  <si>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</si>
  <si>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</si>
  <si>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</si>
  <si>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</si>
  <si>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</si>
  <si>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</si>
  <si>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</si>
  <si>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</si>
  <si>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</si>
  <si>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</si>
  <si>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</si>
  <si>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</si>
  <si>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</si>
  <si>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</si>
  <si>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</si>
  <si>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</si>
  <si>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</si>
  <si>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</si>
  <si>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</si>
  <si>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</si>
  <si>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</si>
  <si>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</si>
  <si>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</si>
  <si>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</si>
  <si>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</si>
  <si>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</si>
  <si>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</si>
  <si>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</si>
  <si>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</si>
  <si>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</si>
  <si>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</si>
  <si>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</si>
  <si>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</si>
  <si>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</si>
  <si>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</si>
  <si>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</si>
  <si>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</si>
  <si>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</si>
  <si>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</si>
  <si>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</si>
  <si>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</si>
  <si>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</si>
  <si>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</si>
  <si>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</si>
  <si>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</si>
  <si>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</si>
  <si>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</si>
  <si>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</si>
  <si>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</si>
  <si>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</si>
  <si>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</si>
  <si>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</si>
  <si>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</si>
  <si>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</si>
  <si>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</si>
  <si>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</si>
  <si>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</si>
  <si>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</si>
  <si>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</si>
  <si>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</si>
  <si>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</si>
  <si>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</si>
  <si>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</si>
  <si>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</si>
  <si>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</si>
  <si>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</si>
  <si>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</si>
  <si>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</si>
  <si>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</si>
  <si>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</si>
  <si>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</si>
  <si>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</si>
  <si>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</si>
  <si>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</si>
  <si>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</si>
  <si>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</si>
  <si>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</si>
  <si>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</si>
  <si>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</si>
  <si>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</si>
  <si>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</si>
  <si>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</si>
  <si>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</si>
  <si>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</si>
  <si>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</si>
  <si>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</si>
  <si>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</si>
  <si>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</si>
  <si>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</si>
  <si>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</si>
  <si>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</si>
  <si>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</si>
  <si>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</si>
  <si>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</si>
  <si>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</si>
  <si>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</si>
  <si>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</si>
  <si>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</si>
  <si>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</si>
  <si>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</si>
  <si>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</si>
  <si>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</si>
  <si>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</si>
  <si>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</si>
  <si>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</si>
  <si>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</si>
  <si>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</si>
  <si>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</si>
  <si>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</si>
  <si>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</si>
  <si>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</si>
  <si>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</si>
  <si>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</si>
  <si>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</si>
  <si>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</si>
  <si>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</si>
  <si>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</si>
  <si>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</si>
  <si>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</si>
  <si>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</si>
  <si>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</si>
  <si>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</si>
  <si>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</si>
  <si>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</si>
  <si>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</si>
  <si>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</si>
  <si>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</si>
  <si>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</si>
  <si>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</si>
  <si>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</si>
  <si>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</si>
  <si>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</si>
  <si>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</si>
  <si>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</si>
  <si>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</si>
  <si>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</si>
  <si>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</si>
  <si>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</si>
  <si>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</si>
  <si>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</si>
  <si>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</si>
  <si>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</si>
  <si>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</si>
  <si>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</si>
  <si>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</si>
  <si>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</si>
  <si>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</si>
  <si>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</si>
  <si>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</si>
  <si>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</si>
  <si>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</si>
  <si>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</si>
  <si>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</si>
  <si>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</si>
  <si>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</si>
  <si>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</si>
  <si>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</si>
  <si>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</si>
  <si>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</si>
  <si>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</si>
  <si>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</si>
  <si>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</si>
  <si>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</si>
  <si>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</si>
  <si>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</si>
  <si>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</si>
  <si>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</si>
  <si>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</si>
  <si>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</si>
  <si>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</si>
  <si>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</si>
  <si>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</si>
  <si>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</si>
  <si>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</si>
  <si>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</si>
  <si>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</si>
  <si>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</si>
  <si>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</si>
  <si>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</si>
  <si>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</si>
  <si>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</si>
  <si>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</si>
  <si>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</si>
  <si>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</si>
  <si>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</si>
  <si>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</si>
  <si>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</si>
  <si>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</si>
  <si>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</si>
  <si>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</si>
  <si>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</si>
  <si>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</si>
  <si>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</si>
  <si>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</si>
  <si>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</si>
  <si>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</si>
  <si>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</si>
  <si>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</si>
  <si>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</si>
  <si>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</si>
  <si>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</si>
  <si>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</si>
  <si>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</si>
  <si>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</si>
  <si>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</si>
  <si>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</si>
  <si>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</si>
  <si>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</si>
  <si>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</si>
  <si>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</si>
  <si>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</si>
  <si>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</si>
  <si>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</si>
  <si>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</si>
  <si>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</si>
  <si>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</si>
  <si>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</si>
  <si>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</si>
  <si>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</si>
  <si>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</si>
  <si>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</si>
  <si>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</si>
  <si>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</si>
  <si>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</si>
  <si>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</si>
  <si>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</si>
  <si>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</si>
  <si>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</si>
  <si>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</si>
  <si>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</si>
  <si>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</si>
  <si>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</si>
  <si>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</si>
  <si>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</si>
  <si>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</si>
  <si>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</si>
  <si>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</si>
  <si>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</si>
  <si>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</si>
  <si>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</si>
  <si>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</si>
  <si>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</si>
  <si>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</si>
  <si>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</si>
  <si>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</si>
  <si>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</si>
  <si>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</si>
  <si>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</si>
  <si>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</si>
  <si>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</si>
  <si>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</si>
  <si>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</si>
  <si>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</si>
  <si>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</si>
  <si>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</si>
  <si>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</si>
  <si>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</si>
  <si>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</si>
  <si>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</si>
  <si>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</si>
  <si>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</si>
  <si>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</si>
  <si>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</si>
  <si>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</si>
  <si>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</si>
  <si>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</si>
  <si>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</si>
  <si>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</si>
  <si>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</si>
  <si>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</si>
  <si>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</si>
  <si>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</si>
  <si>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</si>
  <si>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</si>
  <si>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</si>
  <si>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</si>
  <si>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</si>
  <si>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</si>
  <si>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</si>
  <si>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</si>
  <si>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</si>
  <si>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</si>
  <si>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</si>
  <si>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</si>
  <si>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</si>
  <si>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</si>
  <si>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</si>
  <si>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</si>
  <si>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</si>
  <si>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</si>
  <si>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</si>
  <si>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</si>
  <si>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</si>
  <si>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</si>
  <si>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</si>
  <si>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</si>
  <si>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</si>
  <si>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</si>
  <si>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</si>
  <si>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</si>
  <si>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</si>
  <si>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</si>
  <si>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</si>
  <si>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</si>
  <si>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</si>
  <si>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</si>
  <si>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</si>
  <si>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</si>
  <si>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</si>
  <si>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</si>
  <si>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</si>
  <si>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</si>
  <si>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</si>
  <si>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</si>
  <si>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</si>
  <si>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</si>
  <si>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</si>
  <si>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</si>
  <si>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</si>
  <si>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</si>
  <si>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</si>
  <si>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</si>
  <si>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</si>
  <si>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</si>
  <si>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</si>
  <si>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</si>
  <si>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</si>
  <si>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</si>
  <si>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</si>
  <si>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</si>
  <si>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</si>
  <si>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</si>
  <si>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</si>
  <si>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</si>
  <si>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</si>
  <si>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</si>
  <si>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</si>
  <si>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</si>
  <si>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</si>
  <si>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</si>
  <si>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</si>
  <si>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</si>
  <si>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</si>
  <si>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</si>
  <si>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</si>
  <si>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</si>
  <si>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</si>
  <si>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</si>
  <si>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</si>
  <si>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</si>
  <si>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</si>
  <si>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</si>
  <si>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</si>
  <si>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</si>
  <si>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</si>
  <si>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</si>
  <si>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</si>
  <si>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</si>
  <si>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</si>
  <si>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</si>
  <si>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</si>
  <si>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</si>
  <si>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</si>
  <si>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</si>
  <si>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</si>
  <si>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</si>
  <si>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</si>
  <si>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</si>
  <si>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</si>
  <si>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</si>
  <si>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</si>
  <si>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</si>
  <si>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</si>
  <si>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</si>
  <si>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</si>
  <si>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</si>
  <si>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</si>
  <si>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</si>
  <si>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</si>
  <si>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</si>
  <si>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</si>
  <si>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</si>
  <si>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</si>
  <si>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</si>
  <si>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</si>
  <si>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</si>
  <si>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</si>
  <si>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</si>
  <si>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</si>
  <si>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</si>
  <si>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</si>
  <si>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</si>
  <si>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</si>
  <si>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</si>
  <si>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</si>
  <si>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</si>
  <si>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</si>
  <si>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</si>
  <si>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</si>
  <si>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</si>
  <si>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</si>
  <si>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</si>
  <si>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</si>
  <si>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</si>
  <si>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</si>
  <si>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</si>
  <si>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</si>
  <si>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</si>
  <si>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</si>
  <si>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</si>
  <si>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</si>
  <si>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</si>
  <si>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</si>
  <si>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</si>
  <si>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</si>
  <si>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</si>
  <si>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</si>
  <si>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</si>
  <si>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</si>
  <si>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</si>
  <si>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</si>
  <si>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</si>
  <si>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</si>
  <si>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</si>
  <si>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</si>
  <si>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</si>
  <si>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</si>
  <si>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</si>
  <si>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</si>
  <si>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</si>
  <si>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</si>
  <si>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</si>
  <si>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</si>
  <si>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</si>
  <si>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</si>
  <si>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</si>
  <si>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</si>
  <si>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</si>
  <si>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</si>
  <si>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</si>
  <si>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</si>
  <si>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</si>
  <si>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</si>
  <si>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</si>
  <si>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</si>
  <si>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</si>
  <si>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</si>
  <si>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</si>
  <si>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</si>
  <si>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</si>
  <si>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</si>
  <si>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</si>
  <si>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</si>
  <si>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</si>
  <si>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</si>
  <si>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</si>
  <si>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</si>
  <si>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</si>
  <si>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</si>
  <si>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</si>
  <si>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</si>
  <si>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</si>
  <si>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</si>
  <si>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</si>
  <si>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</si>
  <si>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</si>
  <si>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</si>
  <si>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</si>
  <si>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</si>
  <si>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</si>
  <si>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</si>
  <si>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</si>
  <si>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</si>
  <si>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</si>
  <si>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</si>
  <si>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</si>
  <si>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</si>
  <si>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</si>
  <si>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</si>
  <si>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</si>
  <si>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</si>
  <si>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</si>
  <si>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</si>
  <si>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</si>
  <si>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</si>
  <si>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</si>
  <si>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</si>
  <si>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</si>
  <si>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</si>
  <si>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</si>
  <si>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</si>
  <si>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</si>
  <si>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</si>
  <si>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</si>
  <si>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</si>
  <si>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</si>
  <si>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</si>
  <si>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</si>
  <si>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</si>
  <si>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</si>
  <si>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</si>
  <si>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</si>
  <si>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</si>
  <si>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</si>
  <si>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</si>
  <si>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</si>
  <si>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</si>
  <si>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</si>
  <si>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</si>
  <si>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</si>
  <si>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</si>
  <si>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</si>
  <si>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</si>
  <si>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</si>
  <si>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</si>
  <si>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</si>
  <si>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</si>
  <si>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</si>
  <si>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</si>
  <si>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</si>
  <si>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</si>
  <si>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</si>
  <si>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</si>
  <si>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</si>
  <si>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</si>
  <si>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</si>
  <si>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</si>
  <si>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</si>
  <si>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</si>
  <si>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</si>
  <si>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</si>
  <si>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</si>
  <si>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</si>
  <si>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</si>
  <si>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</si>
  <si>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</si>
  <si>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</si>
  <si>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</si>
  <si>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</si>
  <si>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</si>
  <si>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</si>
  <si>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</si>
  <si>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</si>
  <si>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</si>
  <si>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</si>
  <si>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</si>
  <si>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</si>
  <si>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</si>
  <si>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</si>
  <si>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</si>
  <si>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</si>
  <si>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</si>
  <si>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</si>
  <si>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</si>
  <si>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</si>
  <si>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</si>
  <si>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</si>
  <si>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</si>
  <si>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</si>
  <si>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</si>
  <si>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</si>
  <si>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</si>
  <si>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</si>
  <si>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</si>
  <si>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</si>
  <si>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</si>
  <si>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</si>
  <si>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</si>
  <si>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</si>
  <si>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</si>
  <si>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</si>
  <si>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</si>
  <si>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</si>
  <si>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</si>
  <si>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</si>
  <si>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</si>
  <si>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</si>
  <si>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</si>
  <si>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</si>
  <si>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</si>
  <si>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</si>
  <si>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</si>
  <si>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</si>
  <si>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</si>
  <si>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</si>
  <si>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</si>
  <si>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</si>
  <si>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</si>
  <si>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</si>
  <si>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</si>
  <si>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</si>
  <si>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</si>
  <si>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</si>
  <si>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</si>
  <si>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</si>
  <si>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</si>
  <si>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</si>
  <si>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</si>
  <si>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</si>
  <si>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</si>
  <si>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</si>
  <si>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</si>
  <si>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</si>
  <si>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</si>
  <si>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</si>
  <si>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</si>
  <si>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</si>
  <si>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</si>
  <si>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</si>
  <si>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</si>
  <si>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</si>
  <si>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</si>
  <si>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</si>
  <si>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</si>
  <si>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</si>
  <si>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</si>
  <si>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</si>
  <si>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</si>
  <si>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</si>
  <si>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</si>
  <si>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</si>
  <si>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</si>
  <si>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</si>
  <si>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</si>
  <si>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</si>
  <si>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</si>
  <si>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</si>
  <si>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</si>
  <si>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</si>
  <si>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</si>
  <si>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</si>
  <si>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</si>
  <si>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</si>
  <si>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</si>
  <si>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</si>
  <si>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</si>
  <si>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</si>
  <si>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</si>
  <si>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</si>
  <si>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</si>
  <si>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</si>
  <si>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</si>
  <si>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</si>
  <si>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</si>
  <si>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</si>
  <si>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</si>
  <si>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</si>
  <si>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</si>
  <si>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</si>
  <si>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</si>
  <si>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</si>
  <si>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</si>
  <si>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</si>
  <si>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</si>
  <si>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</si>
  <si>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</si>
  <si>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</si>
  <si>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</si>
  <si>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</si>
  <si>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</si>
  <si>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</si>
  <si>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</si>
  <si>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</si>
  <si>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</si>
  <si>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</si>
  <si>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</si>
  <si>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</si>
  <si>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</si>
  <si>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</si>
  <si>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</si>
  <si>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</si>
  <si>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</si>
  <si>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</si>
  <si>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</si>
  <si>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</si>
  <si>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</si>
  <si>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</si>
  <si>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</si>
  <si>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</si>
  <si>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</si>
  <si>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</si>
  <si>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</si>
  <si>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</si>
  <si>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</si>
  <si>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</si>
  <si>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</si>
  <si>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</si>
  <si>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</si>
  <si>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</si>
  <si>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</si>
  <si>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</si>
  <si>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</si>
  <si>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</si>
  <si>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</si>
  <si>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</si>
  <si>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</si>
  <si>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</si>
  <si>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</si>
  <si>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</si>
  <si>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</si>
  <si>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</si>
  <si>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</si>
  <si>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</si>
  <si>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</si>
  <si>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</si>
  <si>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</si>
  <si>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</si>
  <si>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</si>
  <si>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</si>
  <si>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</si>
  <si>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</si>
  <si>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</si>
  <si>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</si>
  <si>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</si>
  <si>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</si>
  <si>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</si>
  <si>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</si>
  <si>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</si>
  <si>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</si>
  <si>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</si>
  <si>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</si>
  <si>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</si>
  <si>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</si>
  <si>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</si>
  <si>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</si>
  <si>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</si>
  <si>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</si>
  <si>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</si>
  <si>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</si>
  <si>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</si>
  <si>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</si>
  <si>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</si>
  <si>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</si>
  <si>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</si>
  <si>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</si>
  <si>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</si>
  <si>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</si>
  <si>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</si>
  <si>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</si>
  <si>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</si>
  <si>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</si>
  <si>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</si>
  <si>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</si>
  <si>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</si>
  <si>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</si>
  <si>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</si>
  <si>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</si>
  <si>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</si>
  <si>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</si>
  <si>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</si>
  <si>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</si>
  <si>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</si>
  <si>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</si>
  <si>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</si>
  <si>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</si>
  <si>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</si>
  <si>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</si>
  <si>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</si>
  <si>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</si>
  <si>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</si>
  <si>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</si>
  <si>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</si>
  <si>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</si>
  <si>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</si>
  <si>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</si>
  <si>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</si>
  <si>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</si>
  <si>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</si>
  <si>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</si>
  <si>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</si>
  <si>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</si>
  <si>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</si>
  <si>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</si>
  <si>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</si>
  <si>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</si>
  <si>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</si>
  <si>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</si>
  <si>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</si>
  <si>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</si>
  <si>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</si>
  <si>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</si>
  <si>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</si>
  <si>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</si>
  <si>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</si>
  <si>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</si>
  <si>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</si>
  <si>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</si>
  <si>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</si>
  <si>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</si>
  <si>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</si>
  <si>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</si>
  <si>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</si>
  <si>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</si>
  <si>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</si>
  <si>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</si>
  <si>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</si>
  <si>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</si>
  <si>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</si>
  <si>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</si>
  <si>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</si>
  <si>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</si>
  <si>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</si>
  <si>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</si>
  <si>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</si>
  <si>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</si>
  <si>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</si>
  <si>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</si>
  <si>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</si>
  <si>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</si>
  <si>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</si>
  <si>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</si>
  <si>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</si>
  <si>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</si>
  <si>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</si>
  <si>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</si>
  <si>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</si>
  <si>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</si>
  <si>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</si>
  <si>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</si>
  <si>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</si>
  <si>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</si>
  <si>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</si>
  <si>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</si>
  <si>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</si>
  <si>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</si>
  <si>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</si>
  <si>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</si>
  <si>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</si>
  <si>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</si>
  <si>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</si>
  <si>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</si>
  <si>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</si>
  <si>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</si>
  <si>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</si>
  <si>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</si>
  <si>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</si>
  <si>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</si>
  <si>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</si>
  <si>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</si>
  <si>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</si>
  <si>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</si>
  <si>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</si>
  <si>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</si>
  <si>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</si>
  <si>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</si>
  <si>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</si>
  <si>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</si>
  <si>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</si>
  <si>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</si>
  <si>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</si>
  <si>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</si>
  <si>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</si>
  <si>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</si>
  <si>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</si>
  <si>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</si>
  <si>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</si>
  <si>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</si>
  <si>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</si>
  <si>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</si>
  <si>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</si>
  <si>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</si>
  <si>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</si>
  <si>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</si>
  <si>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</si>
  <si>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</si>
  <si>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</si>
  <si>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</si>
  <si>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</si>
  <si>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</si>
  <si>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</si>
  <si>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</si>
  <si>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</si>
  <si>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</si>
  <si>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</si>
  <si>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</si>
  <si>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</si>
  <si>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</si>
  <si>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</si>
  <si>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</si>
  <si>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</si>
  <si>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</si>
  <si>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</si>
  <si>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</si>
  <si>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</si>
  <si>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</si>
  <si>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</si>
  <si>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</si>
  <si>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</si>
  <si>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</si>
  <si>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</si>
  <si>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</si>
  <si>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</si>
  <si>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</si>
  <si>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</si>
  <si>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</si>
  <si>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</si>
  <si>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</si>
  <si>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</si>
  <si>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</si>
  <si>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</si>
  <si>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</si>
  <si>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</si>
  <si>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</si>
  <si>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</si>
  <si>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</si>
  <si>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</si>
  <si>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</si>
  <si>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</si>
  <si>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</si>
  <si>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</si>
  <si>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</si>
  <si>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</si>
  <si>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</si>
  <si>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</si>
  <si>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</si>
  <si>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</si>
  <si>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</si>
  <si>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</si>
  <si>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</si>
  <si>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</si>
  <si>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</si>
  <si>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</si>
  <si>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</si>
  <si>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</si>
  <si>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</si>
  <si>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</si>
  <si>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</si>
  <si>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</si>
  <si>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</si>
  <si>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</si>
  <si>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</si>
  <si>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</si>
  <si>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</si>
  <si>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</si>
  <si>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</si>
  <si>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</si>
  <si>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</si>
  <si>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</si>
  <si>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</si>
  <si>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</si>
  <si>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</si>
  <si>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</si>
  <si>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</si>
  <si>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</si>
  <si>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</si>
  <si>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</si>
  <si>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</si>
  <si>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</si>
  <si>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</si>
  <si>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</si>
  <si>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</si>
  <si>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</si>
  <si>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</si>
  <si>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</si>
  <si>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</si>
  <si>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</si>
  <si>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</si>
  <si>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</si>
  <si>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</si>
  <si>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</si>
  <si>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</si>
  <si>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</si>
  <si>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</si>
  <si>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</si>
  <si>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</si>
  <si>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</si>
  <si>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</si>
  <si>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</si>
  <si>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</si>
  <si>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</si>
  <si>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</si>
  <si>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</si>
  <si>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</si>
  <si>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</si>
  <si>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</si>
  <si>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</si>
  <si>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</si>
  <si>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</si>
  <si>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</si>
  <si>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</si>
  <si>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</si>
  <si>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</si>
  <si>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</si>
  <si>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</si>
  <si>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</si>
  <si>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</si>
  <si>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</si>
  <si>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</si>
  <si>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</si>
  <si>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</si>
  <si>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</si>
  <si>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</si>
  <si>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</si>
  <si>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</si>
  <si>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</si>
  <si>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</si>
  <si>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</si>
  <si>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</si>
  <si>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</si>
  <si>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</si>
  <si>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</si>
  <si>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</si>
  <si>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</si>
  <si>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</si>
  <si>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</si>
  <si>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</si>
  <si>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</si>
  <si>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</si>
  <si>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</si>
  <si>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</si>
  <si>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</si>
  <si>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</si>
  <si>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</si>
  <si>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</si>
  <si>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</si>
  <si>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</si>
  <si>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</si>
  <si>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</si>
  <si>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</si>
  <si>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</si>
  <si>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</si>
  <si>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</si>
  <si>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</si>
  <si>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</si>
  <si>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</si>
  <si>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</si>
  <si>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</si>
  <si>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</si>
  <si>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</si>
  <si>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</si>
  <si>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</si>
  <si>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</si>
  <si>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</si>
  <si>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</si>
  <si>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</si>
  <si>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</si>
  <si>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</si>
  <si>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</si>
  <si>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</si>
  <si>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</si>
  <si>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</si>
  <si>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</si>
  <si>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</si>
  <si>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</si>
  <si>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</si>
  <si>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</si>
  <si>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</si>
  <si>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</si>
  <si>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</si>
  <si>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</si>
  <si>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</si>
  <si>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</si>
  <si>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</si>
  <si>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</si>
  <si>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</si>
  <si>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</si>
  <si>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</si>
  <si>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</si>
  <si>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</si>
  <si>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</si>
  <si>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</si>
  <si>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</si>
  <si>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</si>
  <si>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</si>
  <si>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</si>
  <si>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</si>
  <si>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</si>
  <si>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</si>
  <si>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</si>
  <si>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</si>
  <si>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</si>
  <si>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</si>
  <si>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</si>
  <si>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</si>
  <si>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</si>
  <si>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</si>
  <si>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</si>
  <si>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</si>
  <si>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</si>
  <si>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</si>
  <si>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</si>
  <si>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</si>
  <si>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</si>
  <si>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</si>
  <si>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</si>
  <si>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</si>
  <si>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</si>
  <si>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</si>
  <si>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</si>
  <si>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</si>
  <si>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</si>
  <si>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</si>
  <si>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</si>
  <si>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</si>
  <si>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</si>
  <si>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</si>
  <si>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</si>
  <si>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</si>
  <si>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</si>
  <si>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</si>
  <si>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</si>
  <si>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</si>
  <si>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</si>
  <si>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</si>
  <si>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</si>
  <si>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</si>
  <si>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</si>
  <si>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</si>
  <si>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</si>
  <si>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</si>
  <si>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</si>
  <si>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</si>
  <si>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</si>
  <si>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</si>
  <si>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</si>
  <si>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</si>
  <si>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</si>
  <si>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</si>
  <si>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</si>
  <si>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</si>
  <si>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</si>
  <si>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</si>
  <si>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</si>
  <si>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</si>
  <si>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</si>
  <si>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</si>
  <si>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</si>
  <si>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</si>
  <si>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</si>
  <si>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</si>
  <si>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</si>
  <si>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</si>
  <si>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</si>
  <si>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</si>
  <si>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</si>
  <si>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</si>
  <si>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</si>
  <si>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</si>
  <si>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</si>
  <si>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</si>
  <si>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</si>
  <si>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</si>
  <si>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</si>
  <si>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</si>
  <si>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</si>
  <si>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</si>
  <si>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</si>
  <si>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</si>
  <si>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</si>
  <si>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</si>
  <si>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</si>
  <si>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</si>
  <si>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</si>
  <si>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</si>
  <si>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</si>
  <si>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</si>
  <si>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</si>
  <si>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</si>
  <si>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</si>
  <si>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</si>
  <si>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</si>
  <si>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</si>
  <si>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</si>
  <si>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</si>
  <si>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</si>
  <si>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</si>
  <si>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</si>
  <si>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</si>
  <si>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</si>
  <si>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</si>
  <si>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</si>
  <si>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</si>
  <si>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</si>
  <si>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</si>
  <si>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</si>
  <si>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</si>
  <si>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</si>
  <si>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</si>
  <si>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</si>
  <si>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</si>
  <si>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</si>
  <si>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</si>
  <si>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</si>
  <si>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</si>
  <si>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</si>
  <si>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</si>
  <si>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</si>
  <si>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</si>
  <si>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</si>
  <si>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</si>
  <si>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</si>
  <si>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</si>
  <si>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</si>
  <si>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</si>
  <si>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</si>
  <si>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</si>
  <si>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</si>
  <si>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</si>
  <si>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</si>
  <si>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</si>
  <si>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</si>
  <si>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</si>
  <si>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</si>
  <si>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</si>
  <si>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</si>
  <si>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</si>
  <si>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</si>
  <si>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</si>
  <si>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</si>
  <si>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</si>
  <si>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</si>
  <si>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</si>
  <si>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</si>
  <si>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</si>
  <si>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</si>
  <si>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</si>
  <si>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</si>
  <si>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</si>
  <si>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</si>
  <si>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</si>
  <si>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</si>
  <si>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</si>
  <si>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</si>
  <si>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</si>
  <si>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</si>
  <si>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</si>
  <si>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</si>
  <si>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</si>
  <si>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</si>
  <si>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</si>
  <si>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</si>
  <si>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</si>
  <si>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</si>
  <si>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</si>
  <si>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</si>
  <si>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</si>
  <si>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</si>
  <si>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</si>
  <si>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</si>
  <si>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</si>
  <si>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</si>
  <si>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</si>
  <si>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</si>
  <si>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</si>
  <si>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</si>
  <si>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</si>
  <si>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</si>
  <si>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</si>
  <si>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</si>
  <si>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</si>
  <si>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</si>
  <si>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</si>
  <si>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</si>
  <si>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</si>
  <si>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</si>
  <si>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</si>
  <si>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</si>
  <si>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</si>
  <si>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</si>
  <si>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</si>
  <si>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</si>
  <si>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</si>
  <si>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</si>
  <si>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</si>
  <si>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</si>
  <si>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</si>
  <si>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</si>
  <si>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</si>
  <si>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</si>
  <si>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</si>
  <si>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</si>
  <si>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</si>
  <si>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</si>
  <si>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</si>
  <si>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</si>
  <si>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</si>
  <si>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</si>
  <si>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</si>
  <si>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</si>
  <si>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</si>
  <si>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</si>
  <si>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</si>
  <si>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</si>
  <si>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</si>
  <si>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</si>
  <si>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</si>
  <si>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</si>
  <si>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</si>
  <si>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</si>
  <si>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</si>
  <si>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</si>
  <si>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</si>
  <si>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</si>
  <si>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</si>
  <si>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</si>
  <si>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</si>
  <si>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</si>
  <si>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</si>
  <si>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</si>
  <si>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</si>
  <si>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</si>
  <si>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</si>
  <si>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</si>
  <si>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</si>
  <si>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</si>
  <si>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</si>
  <si>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</si>
  <si>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</si>
  <si>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</si>
  <si>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</si>
  <si>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</si>
  <si>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</si>
  <si>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</si>
  <si>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</si>
  <si>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</si>
  <si>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</si>
  <si>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</si>
  <si>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</si>
  <si>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</si>
  <si>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</si>
  <si>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</si>
  <si>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</si>
  <si>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</si>
  <si>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</si>
  <si>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</si>
  <si>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</si>
  <si>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</si>
  <si>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</si>
  <si>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</si>
  <si>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</si>
  <si>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</si>
  <si>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</si>
  <si>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</si>
  <si>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</si>
  <si>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</si>
  <si>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</si>
  <si>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</si>
  <si>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</si>
  <si>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</si>
  <si>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</si>
  <si>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</si>
  <si>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</si>
  <si>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</si>
  <si>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</si>
  <si>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</si>
  <si>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</si>
  <si>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</si>
  <si>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</si>
  <si>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</si>
  <si>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</si>
  <si>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</si>
  <si>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</si>
  <si>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</si>
  <si>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</si>
  <si>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</si>
  <si>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</si>
  <si>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</si>
  <si>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</si>
  <si>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</si>
  <si>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</si>
  <si>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</si>
  <si>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</si>
  <si>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</si>
  <si>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</si>
  <si>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</si>
  <si>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</si>
  <si>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</si>
  <si>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</si>
  <si>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</si>
  <si>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</si>
  <si>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</si>
  <si>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</si>
  <si>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</si>
  <si>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</si>
  <si>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</si>
  <si>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</si>
  <si>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</si>
  <si>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</si>
  <si>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</si>
  <si>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</si>
  <si>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</si>
  <si>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</si>
  <si>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</si>
  <si>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</si>
  <si>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</si>
  <si>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</si>
  <si>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</si>
  <si>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</si>
  <si>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</si>
  <si>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</si>
  <si>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</si>
  <si>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</si>
  <si>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</si>
  <si>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</si>
  <si>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</si>
  <si>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</si>
  <si>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</si>
  <si>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</si>
  <si>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</si>
  <si>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</si>
  <si>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</si>
  <si>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</si>
  <si>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</si>
  <si>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</si>
  <si>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</si>
  <si>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</si>
  <si>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</si>
  <si>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</si>
  <si>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</si>
  <si>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</si>
  <si>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</si>
  <si>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</si>
  <si>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</si>
  <si>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</si>
  <si>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</si>
  <si>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</si>
  <si>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</si>
  <si>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</si>
  <si>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</si>
  <si>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</si>
  <si>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</si>
  <si>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</si>
  <si>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</si>
  <si>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</si>
  <si>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</si>
  <si>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</si>
  <si>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</si>
  <si>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</si>
  <si>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</si>
  <si>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</si>
  <si>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</si>
  <si>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</si>
  <si>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</si>
  <si>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</si>
  <si>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</si>
  <si>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</si>
  <si>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</si>
  <si>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</si>
  <si>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</si>
  <si>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</si>
  <si>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</si>
  <si>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</si>
  <si>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</si>
  <si>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</si>
  <si>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</si>
  <si>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</si>
  <si>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</si>
  <si>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</si>
  <si>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</si>
  <si>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</si>
  <si>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</si>
  <si>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</si>
  <si>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</si>
  <si>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</si>
  <si>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</si>
  <si>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</si>
  <si>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</si>
  <si>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</si>
  <si>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</si>
  <si>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</si>
  <si>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</si>
  <si>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</si>
  <si>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</si>
  <si>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</si>
  <si>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</si>
  <si>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</si>
  <si>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</si>
  <si>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</si>
  <si>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</si>
  <si>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</si>
  <si>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</si>
  <si>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</si>
  <si>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</si>
  <si>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</si>
  <si>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</si>
  <si>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</si>
  <si>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</si>
  <si>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</si>
  <si>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</si>
  <si>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</si>
  <si>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</si>
  <si>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</si>
  <si>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</si>
  <si>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</si>
  <si>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</si>
  <si>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</si>
  <si>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</si>
  <si>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</si>
  <si>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</si>
  <si>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</si>
  <si>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</si>
  <si>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</si>
  <si>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</si>
  <si>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</si>
  <si>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</si>
  <si>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</si>
  <si>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</si>
  <si>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</si>
  <si>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</si>
  <si>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</si>
  <si>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</si>
  <si>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</si>
  <si>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</si>
  <si>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</si>
  <si>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</si>
  <si>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</si>
  <si>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</si>
  <si>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</si>
  <si>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</si>
  <si>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</si>
  <si>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</si>
  <si>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</si>
  <si>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</si>
  <si>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</si>
  <si>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</si>
  <si>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</si>
  <si>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</si>
  <si>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</si>
  <si>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</si>
  <si>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</si>
  <si>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</si>
  <si>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</si>
  <si>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</si>
  <si>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</si>
  <si>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</si>
  <si>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</si>
  <si>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</si>
  <si>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</si>
  <si>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</si>
  <si>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</si>
  <si>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</si>
  <si>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</si>
  <si>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</si>
  <si>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</si>
  <si>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</si>
  <si>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</si>
  <si>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</si>
  <si>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</si>
  <si>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</si>
  <si>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</si>
  <si>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</si>
  <si>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</si>
  <si>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</si>
  <si>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</si>
  <si>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</si>
  <si>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</si>
  <si>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</si>
  <si>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</si>
  <si>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</si>
  <si>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</si>
  <si>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</si>
  <si>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</si>
  <si>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</si>
  <si>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</si>
  <si>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</si>
  <si>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</si>
  <si>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</si>
  <si>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</si>
  <si>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</si>
  <si>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</si>
  <si>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</si>
  <si>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</si>
  <si>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</si>
  <si>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</si>
  <si>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</si>
  <si>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</si>
  <si>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</si>
  <si>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</si>
  <si>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</si>
  <si>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</si>
  <si>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</si>
  <si>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</si>
  <si>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</si>
  <si>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</si>
  <si>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</si>
  <si>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</si>
  <si>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</si>
  <si>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</si>
  <si>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</si>
  <si>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</si>
  <si>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</si>
  <si>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</si>
  <si>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</si>
  <si>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</si>
  <si>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</si>
  <si>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</si>
  <si>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</si>
  <si>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</si>
  <si>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</si>
  <si>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</si>
  <si>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</si>
  <si>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</si>
  <si>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</si>
  <si>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</si>
  <si>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</si>
  <si>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</si>
  <si>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</si>
  <si>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</si>
  <si>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</si>
  <si>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</si>
  <si>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</si>
  <si>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</si>
  <si>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</si>
  <si>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</si>
  <si>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</si>
  <si>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</si>
  <si>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</si>
  <si>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</si>
  <si>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</si>
  <si>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</si>
  <si>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</si>
  <si>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</si>
  <si>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</si>
  <si>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</si>
  <si>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</si>
  <si>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</si>
  <si>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</si>
  <si>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</si>
  <si>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</si>
  <si>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</si>
  <si>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</si>
  <si>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</si>
  <si>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</si>
  <si>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</si>
  <si>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</si>
  <si>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</si>
  <si>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</si>
  <si>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</si>
  <si>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</si>
  <si>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</si>
  <si>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</si>
  <si>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</si>
  <si>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</si>
  <si>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</si>
  <si>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</si>
  <si>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</si>
  <si>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</si>
  <si>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</si>
  <si>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</si>
  <si>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</si>
  <si>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</si>
  <si>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</si>
  <si>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</si>
  <si>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</si>
  <si>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</si>
  <si>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</si>
  <si>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</si>
  <si>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</si>
  <si>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</si>
  <si>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</si>
  <si>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</si>
  <si>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</si>
  <si>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</si>
  <si>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</si>
  <si>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</si>
  <si>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</si>
  <si>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</si>
  <si>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</si>
  <si>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</si>
  <si>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</si>
  <si>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</si>
  <si>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</si>
  <si>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</si>
  <si>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</si>
  <si>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</si>
  <si>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</si>
  <si>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</si>
  <si>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</si>
  <si>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</si>
  <si>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</si>
  <si>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</si>
  <si>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</si>
  <si>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</si>
  <si>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</si>
  <si>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</si>
  <si>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</si>
  <si>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</si>
  <si>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</si>
  <si>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</si>
  <si>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</si>
  <si>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</si>
  <si>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</si>
  <si>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</si>
  <si>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</si>
  <si>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</si>
  <si>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</si>
  <si>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</si>
  <si>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</si>
  <si>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</si>
  <si>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</si>
  <si>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</si>
  <si>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</si>
  <si>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</si>
  <si>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</si>
  <si>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</si>
  <si>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</si>
  <si>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</si>
  <si>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</si>
  <si>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</si>
  <si>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</si>
  <si>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</si>
  <si>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</si>
  <si>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</si>
  <si>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</si>
  <si>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</si>
  <si>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</si>
  <si>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</si>
  <si>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</si>
  <si>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</si>
  <si>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</si>
  <si>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</si>
  <si>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</si>
  <si>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</si>
  <si>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</si>
  <si>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</si>
  <si>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</si>
  <si>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</si>
  <si>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</si>
  <si>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</si>
  <si>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</si>
  <si>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</si>
  <si>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</si>
  <si>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</si>
  <si>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</si>
  <si>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</si>
  <si>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</si>
  <si>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</si>
  <si>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</si>
  <si>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</si>
  <si>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</si>
  <si>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</si>
  <si>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</si>
  <si>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</si>
  <si>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</si>
  <si>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</si>
  <si>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</si>
  <si>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</si>
  <si>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</si>
  <si>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</si>
  <si>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</si>
  <si>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</si>
  <si>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</si>
  <si>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</si>
  <si>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</si>
  <si>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</si>
  <si>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</si>
  <si>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</si>
  <si>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</si>
  <si>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</si>
  <si>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</si>
  <si>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</si>
  <si>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</si>
  <si>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</si>
  <si>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</si>
  <si>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</si>
  <si>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</si>
  <si>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</si>
  <si>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</si>
  <si>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</si>
  <si>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</si>
  <si>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</si>
  <si>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</si>
  <si>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</si>
  <si>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</si>
  <si>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</si>
  <si>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</si>
  <si>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</si>
  <si>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</si>
  <si>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</si>
  <si>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</si>
  <si>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</si>
  <si>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</si>
  <si>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</si>
  <si>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</si>
  <si>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</si>
  <si>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</si>
  <si>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</si>
  <si>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</si>
  <si>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</si>
  <si>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</si>
  <si>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</si>
  <si>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</si>
  <si>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</si>
  <si>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</si>
  <si>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</si>
  <si>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</si>
  <si>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</si>
  <si>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</si>
  <si>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</si>
  <si>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</si>
  <si>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</si>
  <si>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</si>
  <si>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</si>
  <si>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</si>
  <si>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</si>
  <si>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</si>
  <si>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</si>
  <si>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</si>
  <si>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</si>
  <si>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</si>
  <si>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</si>
  <si>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</si>
  <si>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</si>
  <si>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</si>
  <si>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</si>
  <si>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</si>
  <si>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</si>
  <si>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</si>
  <si>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</si>
  <si>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</si>
  <si>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</si>
  <si>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</si>
  <si>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</si>
  <si>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</si>
  <si>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</si>
  <si>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</si>
  <si>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</si>
  <si>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</si>
  <si>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</si>
  <si>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</si>
  <si>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</si>
  <si>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</si>
  <si>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</si>
  <si>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</si>
  <si>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</si>
  <si>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</si>
  <si>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</si>
  <si>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</si>
  <si>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</si>
  <si>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</si>
  <si>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</si>
  <si>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</si>
  <si>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</si>
  <si>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</si>
  <si>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</si>
  <si>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</si>
  <si>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</si>
  <si>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</si>
  <si>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</si>
  <si>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</si>
  <si>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</si>
  <si>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</si>
  <si>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</si>
  <si>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</si>
  <si>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</si>
  <si>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</si>
  <si>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</si>
  <si>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</si>
  <si>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</si>
  <si>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</si>
  <si>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</si>
  <si>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</si>
  <si>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</si>
  <si>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</si>
  <si>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</si>
  <si>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</si>
  <si>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</si>
  <si>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</si>
  <si>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</si>
  <si>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</si>
  <si>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</si>
  <si>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</si>
  <si>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</si>
  <si>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</si>
  <si>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</si>
  <si>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</si>
  <si>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</si>
  <si>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</si>
  <si>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</si>
  <si>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</si>
  <si>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</si>
  <si>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</si>
  <si>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</si>
  <si>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</si>
  <si>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</si>
  <si>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</si>
  <si>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</si>
  <si>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</si>
  <si>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</si>
  <si>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</si>
  <si>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</si>
  <si>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</si>
  <si>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</si>
  <si>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</si>
  <si>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</si>
  <si>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</si>
  <si>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</si>
  <si>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</si>
  <si>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</si>
  <si>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</si>
  <si>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</si>
  <si>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</si>
  <si>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</si>
  <si>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</si>
  <si>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</si>
  <si>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</si>
  <si>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</si>
  <si>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</si>
  <si>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</si>
  <si>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</si>
  <si>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</si>
  <si>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</si>
  <si>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</si>
  <si>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</si>
  <si>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</si>
  <si>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</si>
  <si>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</si>
  <si>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</si>
  <si>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</si>
  <si>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</si>
  <si>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</si>
  <si>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</si>
  <si>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</si>
  <si>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</si>
  <si>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</si>
  <si>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</si>
  <si>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</si>
  <si>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</si>
  <si>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</si>
  <si>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</si>
  <si>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</si>
  <si>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</si>
  <si>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</si>
  <si>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</si>
  <si>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</si>
  <si>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</si>
  <si>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</si>
  <si>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</si>
  <si>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</si>
  <si>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</si>
  <si>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</si>
  <si>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</si>
  <si>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</si>
  <si>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</si>
  <si>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</si>
  <si>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</si>
  <si>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</si>
  <si>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</si>
  <si>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</si>
  <si>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</si>
  <si>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</si>
  <si>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</si>
  <si>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</si>
  <si>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</si>
  <si>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</si>
  <si>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</si>
  <si>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</si>
  <si>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</si>
  <si>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</si>
  <si>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</si>
  <si>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</si>
  <si>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</si>
  <si>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</si>
  <si>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</si>
  <si>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</si>
  <si>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</si>
  <si>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</si>
  <si>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</si>
  <si>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</si>
  <si>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</si>
  <si>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</si>
  <si>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</si>
  <si>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</si>
  <si>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</si>
  <si>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</si>
  <si>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</si>
  <si>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</si>
  <si>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</si>
  <si>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</si>
  <si>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</si>
  <si>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</si>
  <si>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</si>
  <si>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</si>
  <si>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</si>
  <si>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</si>
  <si>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</si>
  <si>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</si>
  <si>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</si>
  <si>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</si>
  <si>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</si>
  <si>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</si>
  <si>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</si>
  <si>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</si>
  <si>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</si>
  <si>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</si>
  <si>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</si>
  <si>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</si>
  <si>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</si>
  <si>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</si>
  <si>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</si>
  <si>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</si>
  <si>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</si>
  <si>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</si>
  <si>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</si>
  <si>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</si>
  <si>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</si>
  <si>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</si>
  <si>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</si>
  <si>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</si>
  <si>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</si>
  <si>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</si>
  <si>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</si>
  <si>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</si>
  <si>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</si>
  <si>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</si>
  <si>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</si>
  <si>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</si>
  <si>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</si>
  <si>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</si>
  <si>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</si>
  <si>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</si>
  <si>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</si>
  <si>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</si>
  <si>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</si>
  <si>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</si>
  <si>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</si>
  <si>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</si>
  <si>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</si>
  <si>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</si>
  <si>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</si>
  <si>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</si>
  <si>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</si>
  <si>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</si>
  <si>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</si>
  <si>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</si>
  <si>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</si>
  <si>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</si>
  <si>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</si>
  <si>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</si>
  <si>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</si>
  <si>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</si>
  <si>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</si>
  <si>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</si>
  <si>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</si>
  <si>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</si>
  <si>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</si>
  <si>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</si>
  <si>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</si>
  <si>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</si>
  <si>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</si>
  <si>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</si>
  <si>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</si>
  <si>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</si>
  <si>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</si>
  <si>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</si>
  <si>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</si>
  <si>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</si>
  <si>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</si>
  <si>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</si>
  <si>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</si>
  <si>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</si>
  <si>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</si>
  <si>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</si>
  <si>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</si>
  <si>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</si>
  <si>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</si>
  <si>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</si>
  <si>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</si>
  <si>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</si>
  <si>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</si>
  <si>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</si>
  <si>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</si>
  <si>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</si>
  <si>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</si>
  <si>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</si>
  <si>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</si>
  <si>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</si>
  <si>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</si>
  <si>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</si>
  <si>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</si>
  <si>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</si>
  <si>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</si>
  <si>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</si>
  <si>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</si>
  <si>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</si>
  <si>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</si>
  <si>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</si>
  <si>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</si>
  <si>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</si>
  <si>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</si>
  <si>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</si>
  <si>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</si>
  <si>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</si>
  <si>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</si>
  <si>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</si>
  <si>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</si>
  <si>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</si>
  <si>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</si>
  <si>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</si>
  <si>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</si>
  <si>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</si>
  <si>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</si>
  <si>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</si>
  <si>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</si>
  <si>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</si>
  <si>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</si>
  <si>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</si>
  <si>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</si>
  <si>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</si>
  <si>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</si>
  <si>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</si>
  <si>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</si>
  <si>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</si>
  <si>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</si>
  <si>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</si>
  <si>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</si>
  <si>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</si>
  <si>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</si>
  <si>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</si>
  <si>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</si>
  <si>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</si>
  <si>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</si>
  <si>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</si>
  <si>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</si>
  <si>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</si>
  <si>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</si>
  <si>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</si>
  <si>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</si>
  <si>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</si>
  <si>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</si>
  <si>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</si>
  <si>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</si>
  <si>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</si>
  <si>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</si>
  <si>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</si>
  <si>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</si>
  <si>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</si>
  <si>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</si>
  <si>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</si>
  <si>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</si>
  <si>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</si>
  <si>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</si>
  <si>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</si>
  <si>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</si>
  <si>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</si>
  <si>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</si>
  <si>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</si>
  <si>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</si>
  <si>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</si>
  <si>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</si>
  <si>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</si>
  <si>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</si>
  <si>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</si>
  <si>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</si>
  <si>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</si>
  <si>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</si>
  <si>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</si>
  <si>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</si>
  <si>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</si>
  <si>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</si>
  <si>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</si>
  <si>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</si>
  <si>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</si>
  <si>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</si>
  <si>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</si>
  <si>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</si>
  <si>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</si>
  <si>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</si>
  <si>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</si>
  <si>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</si>
  <si>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</si>
  <si>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</si>
  <si>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</si>
  <si>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</si>
  <si>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</si>
  <si>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</si>
  <si>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</si>
  <si>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</si>
  <si>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</si>
  <si>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</si>
  <si>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</si>
  <si>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</si>
  <si>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</si>
  <si>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</si>
  <si>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</si>
  <si>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</si>
  <si>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</si>
  <si>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</si>
  <si>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</si>
  <si>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</si>
  <si>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</si>
  <si>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</si>
  <si>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</si>
  <si>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</si>
  <si>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</si>
  <si>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</si>
  <si>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</si>
  <si>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</si>
  <si>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</si>
  <si>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</si>
  <si>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</si>
  <si>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</si>
  <si>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</si>
  <si>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</si>
  <si>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</si>
  <si>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</si>
  <si>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</si>
  <si>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</si>
  <si>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</si>
  <si>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</si>
  <si>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</si>
  <si>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</si>
  <si>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</si>
  <si>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</si>
  <si>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</si>
  <si>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</si>
  <si>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</si>
  <si>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</si>
  <si>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</si>
  <si>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</si>
  <si>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</si>
  <si>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</si>
  <si>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</si>
  <si>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</si>
  <si>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</si>
  <si>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</si>
  <si>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</si>
  <si>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</si>
  <si>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</si>
  <si>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</si>
  <si>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</si>
  <si>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</si>
  <si>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</si>
  <si>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</si>
  <si>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</si>
  <si>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</si>
  <si>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</si>
  <si>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</si>
  <si>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</si>
  <si>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</si>
  <si>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</si>
  <si>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</si>
  <si>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</si>
  <si>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</si>
  <si>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</si>
  <si>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</si>
  <si>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</si>
  <si>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</si>
  <si>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</si>
  <si>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</si>
  <si>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</si>
  <si>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</si>
  <si>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</si>
  <si>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</si>
  <si>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</si>
  <si>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</si>
  <si>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</si>
  <si>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</si>
  <si>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</si>
  <si>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</si>
  <si>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</si>
  <si>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</si>
  <si>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</si>
  <si>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</si>
  <si>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</si>
  <si>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</si>
  <si>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</si>
  <si>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</si>
  <si>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</si>
  <si>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</si>
  <si>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</si>
  <si>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</si>
  <si>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</si>
  <si>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</si>
  <si>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</si>
  <si>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</si>
  <si>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</si>
  <si>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</si>
  <si>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</si>
  <si>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</si>
  <si>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</si>
  <si>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</si>
  <si>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</si>
  <si>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</si>
  <si>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</si>
  <si>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</si>
  <si>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</si>
  <si>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</si>
  <si>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</si>
  <si>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</si>
  <si>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</si>
  <si>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</si>
  <si>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</si>
  <si>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</si>
  <si>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</si>
  <si>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</si>
  <si>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</si>
  <si>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</si>
  <si>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</si>
  <si>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</si>
  <si>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</si>
  <si>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</si>
  <si>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</si>
  <si>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</si>
  <si>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</si>
  <si>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</si>
  <si>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</si>
  <si>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</si>
  <si>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</si>
  <si>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</si>
  <si>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</si>
  <si>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</si>
  <si>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</si>
  <si>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</si>
  <si>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</si>
  <si>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</si>
  <si>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</si>
  <si>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</si>
  <si>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</si>
  <si>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</si>
  <si>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</si>
  <si>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</si>
  <si>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</si>
  <si>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</si>
  <si>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</si>
  <si>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</si>
  <si>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</si>
  <si>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</si>
  <si>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</si>
  <si>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</si>
  <si>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</si>
  <si>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</si>
  <si>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</si>
  <si>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</si>
  <si>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</si>
  <si>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</si>
  <si>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</si>
  <si>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</si>
  <si>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</si>
  <si>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</si>
  <si>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</si>
  <si>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</si>
  <si>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</si>
  <si>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</si>
  <si>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</si>
  <si>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</si>
  <si>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</si>
  <si>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</si>
  <si>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</si>
  <si>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</si>
  <si>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</si>
  <si>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</si>
  <si>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</si>
  <si>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</si>
  <si>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</si>
  <si>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</si>
  <si>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</si>
  <si>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</si>
  <si>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</si>
  <si>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</si>
  <si>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</si>
  <si>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</si>
  <si>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</si>
  <si>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</si>
  <si>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</si>
  <si>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</si>
  <si>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</si>
  <si>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</si>
  <si>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</si>
  <si>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</si>
  <si>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</si>
  <si>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</si>
  <si>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</si>
  <si>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</si>
  <si>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</si>
  <si>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</si>
  <si>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</si>
  <si>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</si>
  <si>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</si>
  <si>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</si>
  <si>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</si>
  <si>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</si>
  <si>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</si>
  <si>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</si>
  <si>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</si>
  <si>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</si>
  <si>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</si>
  <si>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</si>
  <si>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</si>
  <si>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</si>
  <si>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</si>
  <si>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</si>
  <si>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</si>
  <si>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</si>
  <si>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</si>
  <si>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</si>
  <si>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</si>
  <si>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</si>
  <si>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</si>
  <si>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</si>
  <si>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</si>
  <si>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</si>
  <si>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</si>
  <si>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</si>
  <si>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</si>
  <si>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</si>
  <si>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</si>
  <si>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</si>
  <si>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</si>
  <si>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</si>
  <si>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</si>
  <si>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</si>
  <si>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</si>
  <si>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</si>
  <si>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</si>
  <si>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</si>
  <si>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</si>
  <si>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</si>
  <si>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</si>
  <si>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</si>
  <si>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</si>
  <si>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</si>
  <si>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</si>
  <si>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</si>
  <si>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</si>
  <si>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</si>
  <si>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</si>
  <si>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</si>
  <si>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</si>
  <si>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</si>
  <si>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</si>
  <si>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</si>
  <si>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</si>
  <si>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</si>
  <si>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</si>
  <si>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</si>
  <si>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</si>
  <si>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</si>
  <si>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</si>
  <si>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</si>
  <si>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</si>
  <si>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</si>
  <si>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</si>
  <si>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</si>
  <si>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</si>
  <si>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</si>
  <si>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</si>
  <si>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</si>
  <si>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</si>
  <si>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</si>
  <si>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</si>
  <si>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</si>
  <si>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</si>
  <si>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</si>
  <si>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</si>
  <si>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</si>
  <si>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</si>
  <si>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</si>
  <si>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</si>
  <si>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</si>
  <si>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</si>
  <si>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</si>
  <si>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</si>
  <si>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</si>
  <si>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</si>
  <si>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</si>
  <si>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</si>
  <si>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</si>
  <si>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</si>
  <si>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</si>
  <si>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</si>
  <si>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</si>
  <si>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</si>
  <si>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</si>
  <si>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</si>
  <si>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</si>
  <si>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</si>
  <si>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</si>
  <si>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</si>
  <si>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</si>
  <si>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</si>
  <si>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</si>
  <si>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</si>
  <si>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</si>
  <si>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</si>
  <si>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</si>
  <si>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</si>
  <si>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</si>
  <si>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</si>
  <si>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</si>
  <si>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</si>
  <si>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</si>
  <si>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</si>
  <si>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</si>
  <si>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</si>
  <si>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</si>
  <si>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</si>
  <si>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</si>
  <si>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</si>
  <si>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</si>
  <si>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</si>
  <si>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</si>
  <si>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</si>
  <si>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</si>
  <si>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</si>
  <si>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</si>
  <si>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</si>
  <si>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</si>
  <si>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</si>
  <si>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</si>
  <si>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</si>
  <si>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</si>
  <si>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</si>
  <si>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</si>
  <si>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</si>
  <si>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</si>
  <si>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</si>
  <si>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</si>
  <si>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</si>
  <si>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</si>
  <si>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</si>
  <si>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</si>
  <si>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</si>
  <si>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</si>
  <si>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</si>
  <si>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</si>
  <si>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</si>
  <si>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</si>
  <si>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</si>
  <si>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</si>
  <si>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</si>
  <si>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</si>
  <si>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</si>
  <si>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</si>
  <si>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</si>
  <si>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</si>
  <si>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</si>
  <si>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</si>
  <si>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</si>
  <si>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</si>
  <si>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</si>
  <si>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</si>
  <si>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</si>
  <si>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</si>
  <si>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</si>
  <si>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</si>
  <si>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</si>
  <si>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</si>
  <si>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</si>
  <si>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</si>
  <si>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</si>
  <si>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</si>
  <si>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</si>
  <si>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</si>
  <si>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</si>
  <si>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</si>
  <si>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</si>
  <si>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</si>
  <si>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</si>
  <si>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</si>
  <si>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</si>
  <si>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</si>
  <si>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</si>
  <si>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</si>
  <si>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</si>
  <si>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</si>
  <si>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</si>
  <si>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</si>
  <si>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</si>
  <si>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</si>
  <si>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</si>
  <si>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</si>
  <si>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</si>
  <si>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</si>
  <si>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</si>
  <si>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</si>
  <si>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</si>
  <si>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</si>
  <si>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</si>
  <si>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</si>
  <si>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</si>
  <si>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</si>
  <si>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</si>
  <si>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</si>
  <si>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</si>
  <si>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</si>
  <si>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</si>
  <si>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</si>
  <si>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</si>
  <si>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</si>
  <si>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</si>
  <si>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</si>
  <si>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</si>
  <si>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</si>
  <si>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</si>
  <si>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</si>
  <si>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</si>
  <si>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</si>
  <si>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</si>
  <si>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</si>
  <si>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</si>
  <si>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</si>
  <si>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</si>
  <si>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</si>
  <si>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</si>
  <si>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</si>
  <si>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</si>
  <si>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</si>
  <si>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</si>
  <si>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</si>
  <si>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</si>
  <si>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</si>
  <si>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</si>
  <si>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</si>
  <si>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</si>
  <si>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</si>
  <si>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</si>
  <si>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</si>
  <si>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</si>
  <si>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</si>
  <si>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</si>
  <si>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</si>
  <si>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</si>
  <si>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</si>
  <si>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</si>
  <si>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</si>
  <si>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</si>
  <si>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</si>
  <si>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</si>
  <si>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</si>
  <si>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</si>
  <si>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</si>
  <si>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</si>
  <si>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</si>
  <si>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</si>
  <si>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</si>
  <si>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</si>
  <si>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</si>
  <si>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</si>
  <si>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</si>
  <si>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</si>
  <si>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</si>
  <si>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</si>
  <si>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</si>
  <si>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</si>
  <si>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</si>
  <si>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</si>
  <si>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</si>
  <si>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</si>
  <si>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</si>
  <si>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</si>
  <si>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</si>
  <si>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</si>
  <si>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</si>
  <si>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</si>
  <si>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</si>
  <si>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</si>
  <si>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</si>
  <si>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</si>
  <si>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</si>
  <si>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</si>
  <si>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</si>
  <si>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</si>
  <si>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</si>
  <si>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</si>
  <si>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</si>
  <si>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</si>
  <si>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</si>
  <si>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</si>
  <si>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</si>
  <si>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</si>
  <si>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</si>
  <si>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</si>
  <si>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</si>
  <si>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</si>
  <si>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</si>
  <si>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</si>
  <si>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</si>
  <si>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</si>
  <si>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</si>
  <si>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</si>
  <si>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</si>
  <si>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</si>
  <si>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</si>
  <si>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</si>
  <si>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</si>
  <si>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</si>
  <si>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</si>
  <si>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</si>
  <si>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</si>
  <si>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</si>
  <si>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</si>
  <si>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</si>
  <si>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</si>
  <si>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</si>
  <si>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</si>
  <si>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</si>
  <si>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</si>
  <si>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</si>
  <si>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</si>
  <si>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</si>
  <si>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</si>
  <si>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</si>
  <si>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</si>
  <si>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</si>
  <si>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</si>
  <si>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</si>
  <si>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</si>
  <si>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</si>
  <si>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</si>
  <si>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</si>
  <si>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</si>
  <si>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</si>
  <si>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</si>
  <si>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</si>
  <si>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</si>
  <si>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</si>
  <si>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</si>
  <si>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</si>
  <si>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</si>
  <si>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</si>
  <si>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</si>
  <si>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</si>
  <si>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</si>
  <si>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</si>
  <si>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</si>
  <si>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</si>
  <si>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</si>
  <si>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</si>
  <si>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</si>
  <si>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</si>
  <si>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</si>
  <si>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</si>
  <si>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</si>
  <si>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</si>
  <si>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</si>
  <si>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</si>
  <si>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</si>
  <si>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</si>
  <si>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</si>
  <si>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</si>
  <si>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</si>
  <si>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</si>
  <si>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</si>
  <si>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</si>
  <si>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</si>
  <si>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</si>
  <si>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</si>
  <si>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</si>
  <si>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</si>
  <si>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</si>
  <si>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</si>
  <si>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</si>
  <si>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</si>
  <si>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</si>
  <si>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</si>
  <si>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</si>
  <si>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</si>
  <si>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</si>
  <si>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</si>
  <si>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</si>
  <si>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</si>
  <si>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</si>
  <si>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</si>
  <si>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</si>
  <si>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</si>
  <si>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</si>
  <si>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</si>
  <si>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</si>
  <si>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</si>
  <si>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</si>
  <si>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</si>
  <si>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</si>
  <si>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</si>
  <si>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</si>
  <si>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</si>
  <si>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</si>
  <si>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</si>
  <si>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</si>
  <si>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</si>
  <si>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</si>
  <si>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</si>
  <si>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</si>
  <si>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</si>
  <si>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</si>
  <si>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</si>
  <si>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</si>
  <si>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</si>
  <si>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</si>
  <si>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</si>
  <si>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</si>
  <si>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</si>
  <si>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</si>
  <si>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</si>
  <si>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</si>
  <si>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</si>
  <si>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</si>
  <si>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</si>
  <si>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</si>
  <si>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</si>
  <si>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</si>
  <si>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</si>
  <si>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</si>
  <si>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</si>
  <si>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</si>
  <si>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</si>
  <si>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</si>
  <si>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</si>
  <si>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</si>
  <si>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</si>
  <si>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</si>
  <si>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</si>
  <si>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</si>
  <si>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</si>
  <si>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</si>
  <si>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</si>
  <si>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</si>
  <si>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</si>
  <si>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</si>
  <si>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</si>
  <si>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</si>
  <si>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</si>
  <si>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</si>
  <si>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</si>
  <si>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</si>
  <si>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</si>
  <si>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</si>
  <si>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</si>
  <si>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</si>
  <si>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</si>
  <si>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</si>
  <si>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</si>
  <si>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</si>
  <si>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</si>
  <si>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</si>
  <si>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</si>
  <si>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</si>
  <si>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</si>
  <si>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</si>
  <si>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</si>
  <si>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</si>
  <si>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</si>
  <si>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</si>
  <si>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</si>
  <si>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</si>
  <si>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</si>
  <si>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</si>
  <si>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</si>
  <si>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</si>
  <si>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</si>
  <si>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</si>
  <si>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</si>
  <si>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</si>
  <si>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</si>
  <si>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</si>
  <si>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</si>
  <si>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</si>
  <si>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</si>
  <si>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</si>
  <si>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</si>
  <si>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</si>
  <si>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</si>
  <si>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</si>
  <si>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</si>
  <si>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</si>
  <si>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</si>
  <si>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</si>
  <si>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</si>
  <si>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</si>
  <si>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</si>
  <si>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</si>
  <si>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</si>
  <si>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</si>
  <si>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</si>
  <si>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</si>
  <si>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</si>
  <si>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</si>
  <si>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</si>
  <si>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</si>
  <si>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</si>
  <si>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</si>
  <si>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</si>
  <si>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</si>
  <si>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</si>
  <si>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</si>
  <si>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</si>
  <si>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</si>
  <si>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</si>
  <si>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</si>
  <si>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</si>
  <si>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</si>
  <si>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</si>
  <si>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</si>
  <si>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</si>
  <si>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</si>
  <si>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</si>
  <si>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</si>
  <si>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</si>
  <si>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</si>
  <si>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</si>
  <si>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</si>
  <si>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</si>
  <si>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</si>
  <si>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</si>
  <si>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</si>
  <si>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</si>
  <si>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</si>
  <si>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</si>
  <si>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</si>
  <si>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</si>
  <si>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</si>
  <si>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</si>
  <si>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</si>
  <si>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</si>
  <si>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</si>
  <si>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</si>
  <si>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</si>
  <si>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</si>
  <si>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</si>
  <si>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</si>
  <si>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</si>
  <si>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</si>
  <si>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</si>
  <si>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</si>
  <si>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</si>
  <si>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</si>
  <si>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</si>
  <si>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</si>
  <si>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</si>
  <si>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</si>
  <si>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</si>
  <si>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</si>
  <si>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</si>
  <si>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</si>
  <si>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</si>
  <si>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</si>
  <si>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</si>
  <si>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</si>
  <si>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</si>
  <si>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</si>
  <si>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</si>
  <si>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</si>
  <si>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</si>
  <si>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</si>
  <si>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</si>
  <si>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</si>
  <si>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</si>
  <si>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</si>
  <si>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</si>
  <si>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</si>
  <si>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</si>
  <si>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</si>
  <si>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</si>
  <si>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</si>
  <si>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</si>
  <si>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</si>
  <si>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</si>
  <si>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</si>
  <si>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</si>
  <si>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</si>
  <si>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</si>
  <si>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</si>
  <si>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</si>
  <si>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</si>
  <si>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</si>
  <si>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</si>
  <si>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</si>
  <si>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</si>
  <si>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</si>
  <si>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</si>
  <si>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</si>
  <si>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</si>
  <si>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</si>
  <si>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</si>
  <si>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</si>
  <si>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</si>
  <si>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</si>
  <si>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</si>
  <si>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</si>
  <si>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</si>
  <si>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</si>
  <si>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</si>
  <si>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</si>
  <si>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</si>
  <si>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</si>
  <si>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</si>
  <si>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</si>
  <si>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</si>
  <si>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</si>
  <si>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</si>
  <si>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</si>
  <si>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</si>
  <si>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</si>
  <si>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</si>
  <si>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</si>
  <si>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</si>
  <si>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</si>
  <si>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</si>
  <si>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</si>
  <si>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</si>
  <si>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</si>
  <si>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</si>
  <si>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</si>
  <si>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</si>
  <si>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</si>
  <si>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</si>
  <si>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</si>
  <si>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</si>
  <si>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</si>
  <si>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</si>
  <si>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</si>
  <si>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</si>
  <si>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</si>
  <si>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</si>
  <si>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</si>
  <si>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</si>
  <si>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</si>
  <si>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</si>
  <si>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</si>
  <si>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</si>
  <si>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</si>
  <si>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</si>
  <si>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</si>
  <si>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</si>
  <si>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</si>
  <si>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</si>
  <si>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</si>
  <si>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</si>
  <si>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</si>
  <si>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</si>
  <si>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</si>
  <si>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</si>
  <si>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</si>
  <si>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</si>
  <si>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</si>
  <si>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</si>
  <si>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</si>
  <si>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</si>
  <si>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</si>
  <si>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</si>
  <si>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</si>
  <si>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</si>
  <si>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</si>
  <si>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</si>
  <si>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</si>
  <si>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</si>
  <si>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</si>
  <si>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</si>
  <si>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</si>
  <si>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</si>
  <si>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</si>
  <si>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</si>
  <si>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</si>
  <si>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</si>
  <si>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</si>
  <si>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</si>
  <si>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</si>
  <si>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</si>
  <si>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</si>
  <si>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</si>
  <si>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</si>
  <si>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</si>
  <si>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</si>
  <si>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</si>
  <si>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</si>
  <si>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</si>
  <si>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</si>
  <si>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</si>
  <si>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</si>
  <si>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</si>
  <si>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</si>
  <si>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</si>
  <si>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</si>
  <si>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</si>
  <si>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</si>
  <si>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</si>
  <si>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</si>
  <si>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</si>
  <si>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</si>
  <si>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</si>
  <si>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</si>
  <si>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</si>
  <si>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</si>
  <si>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</si>
  <si>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</si>
  <si>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</si>
  <si>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</si>
  <si>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</si>
  <si>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</si>
  <si>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</si>
  <si>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</si>
  <si>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</si>
  <si>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</si>
  <si>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</si>
  <si>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</si>
  <si>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</si>
  <si>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</si>
  <si>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</si>
  <si>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</si>
  <si>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</si>
  <si>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</si>
  <si>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</si>
  <si>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</si>
  <si>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</si>
  <si>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</si>
  <si>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</si>
  <si>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</si>
  <si>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</si>
  <si>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</si>
  <si>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</si>
  <si>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</si>
  <si>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</si>
  <si>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</si>
  <si>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</si>
  <si>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</si>
  <si>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</si>
  <si>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</si>
  <si>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</si>
  <si>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</si>
  <si>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</si>
  <si>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</si>
  <si>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</si>
  <si>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</si>
  <si>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</si>
  <si>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</si>
  <si>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</si>
  <si>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</si>
  <si>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</si>
  <si>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</si>
  <si>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</si>
  <si>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</si>
  <si>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</si>
  <si>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</si>
  <si>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</si>
  <si>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</si>
  <si>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</si>
  <si>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</si>
  <si>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</si>
  <si>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</si>
  <si>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</si>
  <si>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</si>
  <si>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</si>
  <si>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</si>
  <si>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</si>
  <si>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</si>
  <si>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</si>
  <si>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</si>
  <si>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</si>
  <si>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</si>
  <si>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</si>
  <si>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</si>
  <si>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</si>
  <si>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</si>
  <si>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</si>
  <si>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</si>
  <si>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</si>
  <si>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</si>
  <si>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</si>
  <si>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</si>
  <si>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</si>
  <si>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</si>
  <si>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</si>
  <si>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</si>
  <si>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</si>
  <si>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</si>
  <si>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</si>
  <si>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</si>
  <si>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</si>
  <si>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</si>
  <si>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</si>
  <si>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</si>
  <si>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</si>
  <si>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</si>
  <si>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</si>
  <si>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</si>
  <si>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</si>
  <si>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</si>
  <si>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</si>
  <si>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</si>
  <si>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</si>
  <si>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</si>
  <si>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</si>
  <si>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</si>
  <si>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</si>
  <si>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</si>
  <si>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</si>
  <si>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</si>
  <si>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</si>
  <si>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</si>
  <si>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</si>
  <si>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</si>
  <si>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</si>
  <si>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</si>
  <si>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</si>
  <si>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</si>
  <si>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</si>
  <si>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</si>
  <si>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</si>
  <si>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</si>
  <si>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</si>
  <si>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</si>
  <si>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</si>
  <si>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</si>
  <si>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</si>
  <si>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</si>
  <si>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</si>
  <si>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</si>
  <si>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</si>
  <si>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</si>
  <si>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</si>
  <si>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</si>
  <si>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</si>
  <si>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</si>
  <si>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</si>
  <si>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</si>
  <si>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</si>
  <si>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</si>
  <si>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</si>
  <si>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</si>
  <si>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</si>
  <si>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</si>
  <si>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</si>
  <si>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</si>
  <si>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</si>
  <si>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</si>
  <si>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</si>
  <si>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</si>
  <si>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</si>
  <si>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</si>
  <si>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</si>
  <si>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</si>
  <si>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</si>
  <si>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</si>
  <si>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</si>
  <si>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</si>
  <si>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</si>
  <si>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</si>
  <si>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</si>
  <si>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</si>
  <si>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</si>
  <si>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</si>
  <si>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</si>
  <si>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</si>
  <si>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</si>
  <si>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</si>
  <si>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</si>
  <si>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</si>
  <si>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</si>
  <si>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</si>
  <si>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</si>
  <si>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</si>
  <si>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</si>
  <si>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</si>
  <si>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</si>
  <si>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</si>
  <si>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</si>
  <si>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</si>
  <si>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</si>
  <si>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</si>
  <si>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</si>
  <si>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</si>
  <si>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</si>
  <si>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</si>
  <si>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</si>
  <si>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</si>
  <si>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</si>
  <si>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</si>
  <si>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</si>
  <si>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</si>
  <si>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</si>
  <si>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</si>
  <si>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</si>
  <si>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</si>
  <si>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</si>
  <si>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</si>
  <si>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</si>
  <si>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</si>
  <si>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</si>
  <si>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</si>
  <si>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</si>
  <si>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</si>
  <si>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</si>
  <si>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</si>
  <si>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</si>
  <si>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</si>
  <si>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</si>
  <si>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</si>
  <si>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</si>
  <si>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</si>
  <si>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</si>
  <si>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</si>
  <si>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</si>
  <si>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</si>
  <si>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</si>
  <si>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</si>
  <si>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</si>
  <si>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</si>
  <si>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</si>
  <si>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</si>
  <si>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</si>
  <si>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</si>
  <si>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</si>
  <si>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</si>
  <si>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</si>
  <si>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</si>
  <si>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</si>
  <si>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</si>
  <si>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</si>
  <si>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</si>
  <si>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</si>
  <si>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</si>
  <si>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</si>
  <si>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</si>
  <si>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</si>
  <si>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</si>
  <si>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</si>
  <si>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</si>
  <si>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</si>
  <si>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</si>
  <si>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</si>
  <si>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</si>
  <si>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</si>
  <si>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</si>
  <si>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</si>
  <si>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</si>
  <si>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</si>
  <si>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</si>
  <si>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</si>
  <si>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</si>
  <si>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</si>
  <si>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</si>
  <si>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</si>
  <si>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</si>
  <si>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</si>
  <si>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</si>
  <si>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</si>
  <si>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</si>
  <si>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</si>
  <si>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</si>
  <si>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</si>
  <si>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</si>
  <si>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</si>
  <si>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</si>
  <si>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</si>
  <si>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</si>
  <si>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</si>
  <si>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</si>
  <si>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</si>
  <si>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</si>
  <si>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</si>
  <si>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</si>
  <si>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</si>
  <si>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</si>
  <si>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</si>
  <si>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</si>
  <si>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</si>
  <si>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</si>
  <si>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</si>
  <si>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</si>
  <si>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</si>
  <si>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</si>
  <si>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</si>
  <si>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</si>
  <si>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</si>
  <si>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</si>
  <si>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</si>
  <si>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</si>
  <si>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</si>
  <si>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</si>
  <si>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</si>
  <si>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</si>
  <si>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</si>
  <si>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</si>
  <si>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</si>
  <si>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</si>
  <si>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</si>
  <si>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</si>
  <si>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</si>
  <si>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</si>
  <si>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</si>
  <si>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</si>
  <si>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</si>
  <si>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</si>
  <si>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</si>
  <si>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</si>
  <si>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</si>
  <si>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</si>
  <si>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</si>
  <si>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</si>
  <si>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</si>
  <si>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</si>
  <si>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</si>
  <si>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</si>
  <si>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</si>
  <si>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</si>
  <si>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</si>
  <si>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</si>
  <si>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</si>
  <si>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</si>
  <si>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</si>
  <si>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</si>
  <si>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</si>
  <si>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</si>
  <si>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</si>
  <si>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</si>
  <si>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</si>
  <si>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</si>
  <si>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</si>
  <si>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</si>
  <si>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</si>
  <si>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</si>
  <si>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</si>
  <si>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</si>
  <si>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</si>
  <si>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</si>
  <si>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</si>
  <si>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</si>
  <si>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</si>
  <si>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</si>
  <si>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</si>
  <si>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</si>
  <si>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</si>
  <si>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</si>
  <si>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</si>
  <si>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</si>
  <si>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</si>
  <si>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</si>
  <si>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</si>
  <si>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</si>
  <si>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</si>
  <si>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</si>
  <si>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</si>
  <si>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</si>
  <si>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</si>
  <si>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</si>
  <si>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</si>
  <si>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</si>
  <si>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</si>
  <si>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</si>
  <si>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</si>
  <si>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</si>
  <si>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</si>
  <si>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</si>
  <si>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</si>
  <si>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</si>
  <si>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</si>
  <si>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</si>
  <si>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</si>
  <si>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</si>
  <si>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</si>
  <si>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</si>
  <si>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</si>
  <si>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</si>
  <si>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</si>
  <si>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</si>
  <si>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</si>
  <si>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</si>
  <si>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</si>
  <si>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</si>
  <si>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</si>
  <si>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</si>
  <si>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</si>
  <si>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</si>
  <si>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</si>
  <si>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</si>
  <si>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</si>
  <si>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</si>
  <si>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</si>
  <si>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</si>
  <si>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</si>
  <si>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</si>
  <si>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</si>
  <si>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</si>
  <si>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</si>
  <si>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</si>
  <si>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</si>
  <si>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</si>
  <si>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</si>
  <si>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</si>
  <si>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</si>
  <si>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</si>
  <si>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</si>
  <si>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</si>
  <si>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</si>
  <si>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</si>
  <si>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</si>
  <si>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</si>
  <si>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</si>
  <si>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</si>
  <si>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</si>
  <si>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</si>
  <si>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</si>
  <si>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</si>
  <si>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</si>
  <si>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</si>
  <si>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</si>
  <si>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</si>
  <si>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</si>
  <si>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</si>
  <si>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</si>
  <si>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</si>
  <si>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</si>
  <si>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</si>
  <si>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</si>
  <si>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</si>
  <si>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</si>
  <si>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</si>
  <si>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</si>
  <si>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</si>
  <si>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</si>
  <si>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</si>
  <si>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</si>
  <si>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</si>
  <si>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</si>
  <si>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</si>
  <si>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</si>
  <si>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</si>
  <si>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</si>
  <si>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</si>
  <si>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</si>
  <si>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</si>
  <si>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</si>
  <si>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</si>
  <si>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</si>
  <si>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</si>
  <si>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</si>
  <si>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</si>
  <si>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</si>
  <si>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</si>
  <si>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</si>
  <si>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</si>
  <si>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</si>
  <si>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</si>
  <si>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</si>
  <si>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</si>
  <si>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</si>
  <si>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</si>
  <si>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</si>
  <si>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</si>
  <si>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</si>
  <si>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</si>
  <si>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</si>
  <si>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</si>
  <si>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</si>
  <si>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</si>
  <si>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</si>
  <si>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</si>
  <si>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</si>
  <si>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</si>
  <si>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</si>
  <si>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</si>
  <si>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</si>
  <si>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</si>
  <si>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</si>
  <si>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</si>
  <si>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</si>
  <si>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</si>
  <si>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</si>
  <si>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</si>
  <si>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</si>
  <si>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</si>
  <si>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</si>
  <si>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</si>
  <si>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</si>
  <si>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</si>
  <si>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</si>
  <si>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</si>
  <si>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</si>
  <si>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</si>
  <si>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</si>
  <si>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</si>
  <si>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</si>
  <si>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</si>
  <si>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</si>
  <si>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</si>
  <si>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</si>
  <si>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</si>
  <si>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</si>
  <si>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</si>
  <si>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</si>
  <si>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</si>
  <si>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</si>
  <si>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</si>
  <si>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</si>
  <si>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</si>
  <si>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</si>
  <si>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</si>
  <si>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</si>
  <si>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</si>
  <si>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</si>
  <si>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</si>
  <si>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</si>
  <si>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</si>
  <si>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</si>
  <si>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</si>
  <si>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</si>
  <si>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</si>
  <si>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</si>
  <si>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</si>
  <si>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</si>
  <si>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</si>
  <si>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</si>
  <si>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</si>
  <si>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</si>
  <si>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</si>
  <si>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</si>
  <si>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</si>
  <si>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</si>
  <si>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</si>
  <si>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</si>
  <si>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</si>
  <si>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</si>
  <si>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</si>
  <si>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</si>
  <si>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</si>
  <si>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</si>
  <si>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</si>
  <si>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</si>
  <si>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</si>
  <si>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</si>
  <si>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</si>
  <si>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</si>
  <si>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</si>
  <si>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</si>
  <si>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</si>
  <si>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</si>
  <si>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</si>
  <si>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</si>
  <si>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</si>
  <si>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</si>
  <si>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</si>
  <si>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</si>
  <si>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</si>
  <si>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</si>
  <si>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</si>
  <si>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</si>
  <si>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</si>
  <si>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</si>
  <si>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</si>
  <si>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</si>
  <si>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</si>
  <si>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</si>
  <si>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</si>
  <si>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</si>
  <si>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</si>
  <si>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</si>
  <si>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</si>
  <si>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</si>
  <si>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</si>
  <si>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</si>
  <si>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</si>
  <si>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</si>
  <si>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</si>
  <si>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</si>
  <si>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</si>
  <si>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</si>
  <si>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</si>
  <si>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</si>
  <si>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</si>
  <si>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</si>
  <si>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</si>
  <si>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</si>
  <si>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</si>
  <si>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</si>
  <si>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</si>
  <si>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</si>
  <si>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</si>
  <si>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</si>
  <si>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</si>
  <si>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</si>
  <si>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</si>
  <si>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</si>
  <si>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</si>
  <si>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</si>
  <si>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</si>
  <si>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</si>
  <si>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</si>
  <si>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</si>
  <si>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</si>
  <si>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</si>
  <si>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</si>
  <si>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</si>
  <si>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</si>
  <si>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</si>
  <si>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</si>
  <si>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</si>
  <si>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</si>
  <si>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</si>
  <si>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</si>
  <si>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</si>
  <si>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</si>
  <si>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</si>
  <si>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</si>
  <si>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</si>
  <si>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</si>
  <si>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</si>
  <si>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</si>
  <si>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</si>
  <si>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</si>
  <si>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</si>
  <si>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</si>
  <si>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</si>
  <si>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</si>
  <si>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</si>
  <si>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</si>
  <si>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</si>
  <si>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</si>
  <si>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</si>
  <si>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</si>
  <si>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</si>
  <si>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</si>
  <si>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</si>
  <si>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</si>
  <si>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</si>
  <si>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</si>
  <si>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</si>
  <si>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</si>
  <si>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</si>
  <si>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</si>
  <si>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</si>
  <si>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</si>
  <si>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</si>
  <si>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</si>
  <si>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</si>
  <si>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</si>
  <si>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</si>
  <si>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</si>
  <si>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</si>
  <si>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</si>
  <si>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</si>
  <si>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</si>
  <si>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</si>
  <si>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</si>
  <si>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</si>
  <si>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</si>
  <si>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</si>
  <si>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</si>
  <si>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</si>
  <si>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</si>
  <si>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</si>
  <si>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</si>
  <si>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</si>
  <si>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</si>
  <si>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</si>
  <si>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</si>
  <si>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</si>
  <si>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</si>
  <si>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</si>
  <si>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</si>
  <si>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</si>
  <si>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</si>
  <si>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</si>
  <si>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</si>
  <si>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</si>
  <si>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</si>
  <si>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</si>
  <si>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</si>
  <si>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</si>
  <si>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</si>
  <si>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</si>
  <si>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</si>
  <si>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</si>
  <si>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</si>
  <si>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</si>
  <si>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</si>
  <si>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</si>
  <si>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</si>
  <si>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</si>
  <si>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</si>
  <si>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</si>
  <si>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</si>
  <si>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</si>
  <si>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</si>
  <si>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</si>
  <si>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</si>
  <si>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</si>
  <si>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</si>
  <si>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</si>
  <si>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</si>
  <si>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</si>
  <si>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</si>
  <si>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</si>
  <si>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</si>
  <si>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</si>
  <si>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</si>
  <si>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</si>
  <si>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</si>
  <si>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</si>
  <si>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</si>
  <si>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</si>
  <si>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</si>
  <si>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</si>
  <si>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</si>
  <si>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</si>
  <si>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</si>
  <si>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</si>
  <si>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</si>
  <si>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</si>
  <si>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</si>
  <si>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</si>
  <si>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</si>
  <si>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</si>
  <si>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</si>
  <si>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</si>
  <si>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</si>
  <si>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</si>
  <si>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</si>
  <si>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</si>
  <si>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</si>
  <si>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</si>
  <si>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</si>
  <si>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</si>
  <si>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</si>
  <si>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</si>
  <si>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</si>
  <si>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</si>
  <si>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</si>
  <si>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</si>
  <si>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</si>
  <si>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</si>
  <si>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</si>
  <si>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</si>
  <si>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</si>
  <si>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</si>
  <si>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</si>
  <si>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</si>
  <si>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</si>
  <si>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</si>
  <si>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</si>
  <si>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</si>
  <si>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</si>
  <si>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</si>
  <si>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</si>
  <si>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</si>
  <si>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</si>
  <si>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</si>
  <si>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</si>
  <si>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</si>
  <si>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</si>
  <si>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</si>
  <si>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</si>
  <si>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</si>
  <si>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</si>
  <si>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</si>
  <si>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</si>
  <si>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</si>
  <si>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</si>
  <si>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</si>
  <si>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</si>
  <si>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</si>
  <si>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</si>
  <si>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</si>
  <si>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</si>
  <si>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</si>
  <si>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</si>
  <si>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</si>
  <si>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</si>
  <si>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</si>
  <si>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</si>
  <si>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</si>
  <si>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</si>
  <si>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</si>
  <si>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</si>
  <si>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</si>
  <si>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</si>
  <si>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</si>
  <si>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</si>
  <si>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</si>
  <si>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</si>
  <si>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</si>
  <si>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</si>
  <si>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</si>
  <si>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</si>
  <si>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</si>
  <si>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</si>
  <si>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</si>
  <si>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</si>
  <si>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</si>
  <si>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</si>
  <si>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</si>
  <si>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</si>
  <si>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</si>
  <si>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</si>
  <si>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</si>
  <si>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</si>
  <si>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</si>
  <si>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</si>
  <si>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</si>
  <si>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</si>
  <si>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</si>
  <si>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</si>
  <si>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</si>
  <si>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</si>
  <si>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</si>
  <si>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</si>
  <si>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</si>
  <si>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</si>
  <si>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</si>
  <si>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</si>
  <si>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</si>
  <si>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</si>
  <si>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</si>
  <si>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</si>
  <si>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</si>
  <si>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</si>
  <si>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</si>
  <si>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</si>
  <si>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</si>
  <si>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</si>
  <si>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</si>
  <si>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</si>
  <si>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</si>
  <si>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</si>
  <si>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</si>
  <si>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</si>
  <si>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</si>
  <si>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</si>
  <si>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</si>
  <si>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</si>
  <si>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</si>
  <si>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</si>
  <si>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</si>
  <si>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</si>
  <si>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</si>
  <si>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</si>
  <si>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</si>
  <si>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</si>
  <si>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</si>
  <si>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</si>
  <si>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</si>
  <si>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</si>
  <si>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</si>
  <si>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</si>
  <si>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</si>
  <si>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</si>
  <si>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</si>
  <si>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</si>
  <si>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</si>
  <si>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</si>
  <si>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</si>
  <si>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</si>
  <si>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</si>
  <si>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</si>
  <si>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</si>
  <si>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</si>
  <si>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</si>
  <si>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</si>
  <si>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</si>
  <si>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</si>
  <si>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</si>
  <si>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</si>
  <si>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</si>
  <si>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</si>
  <si>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</si>
  <si>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</si>
  <si>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</si>
  <si>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</si>
  <si>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</si>
  <si>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</si>
  <si>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</si>
  <si>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</si>
  <si>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</si>
  <si>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</si>
  <si>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</si>
  <si>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</si>
  <si>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</si>
  <si>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</si>
  <si>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</si>
  <si>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</si>
  <si>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</si>
  <si>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</si>
  <si>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</si>
  <si>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</si>
  <si>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</si>
  <si>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</si>
  <si>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</si>
  <si>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</si>
  <si>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</si>
  <si>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</si>
  <si>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</si>
  <si>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</si>
  <si>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</si>
  <si>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</si>
  <si>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</si>
  <si>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</si>
  <si>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</si>
  <si>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</si>
  <si>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</si>
  <si>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</si>
  <si>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</si>
  <si>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</si>
  <si>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</si>
  <si>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</si>
  <si>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</si>
  <si>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</si>
  <si>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</si>
  <si>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</si>
  <si>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</si>
  <si>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</si>
  <si>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</si>
  <si>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</si>
  <si>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</si>
  <si>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</si>
  <si>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</si>
  <si>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</si>
  <si>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</si>
  <si>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</si>
  <si>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</si>
  <si>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</si>
  <si>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</si>
  <si>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</si>
  <si>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</si>
  <si>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</si>
  <si>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</si>
  <si>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</si>
  <si>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</si>
  <si>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</si>
  <si>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</si>
  <si>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</si>
  <si>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</si>
  <si>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</si>
  <si>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</si>
  <si>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</si>
  <si>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</si>
  <si>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</si>
  <si>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</si>
  <si>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</si>
  <si>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</si>
  <si>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</si>
  <si>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</si>
  <si>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</si>
  <si>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</si>
  <si>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</si>
  <si>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</si>
  <si>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</si>
  <si>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</si>
  <si>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</si>
  <si>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</si>
  <si>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</si>
  <si>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</si>
  <si>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</si>
  <si>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</si>
  <si>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</si>
  <si>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</si>
  <si>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</si>
  <si>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</si>
  <si>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</si>
  <si>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</si>
  <si>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</si>
  <si>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</si>
  <si>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</si>
  <si>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</si>
  <si>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</si>
  <si>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</si>
  <si>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</si>
  <si>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</si>
  <si>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</si>
  <si>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</si>
  <si>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</si>
  <si>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</si>
  <si>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</si>
  <si>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</si>
  <si>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</si>
  <si>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</si>
  <si>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</si>
  <si>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</si>
  <si>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</si>
  <si>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</si>
  <si>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</si>
  <si>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</si>
  <si>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</si>
  <si>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</si>
  <si>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</si>
  <si>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</si>
  <si>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</si>
  <si>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</si>
  <si>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</si>
  <si>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</si>
  <si>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</si>
  <si>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</si>
  <si>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</si>
  <si>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</si>
  <si>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</si>
  <si>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</si>
  <si>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</si>
  <si>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</si>
  <si>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</si>
  <si>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</si>
  <si>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</si>
  <si>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</si>
  <si>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</si>
  <si>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</si>
  <si>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</si>
  <si>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</si>
  <si>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</si>
  <si>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</si>
  <si>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</si>
  <si>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</si>
  <si>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</si>
  <si>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</si>
  <si>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</si>
  <si>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</si>
  <si>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</si>
  <si>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</si>
  <si>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</si>
  <si>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</si>
  <si>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</si>
  <si>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</si>
  <si>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</si>
  <si>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</si>
  <si>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</si>
  <si>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</si>
  <si>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</si>
  <si>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</si>
  <si>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</si>
  <si>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</si>
  <si>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</si>
  <si>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</si>
  <si>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</si>
  <si>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</si>
  <si>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</si>
  <si>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</si>
  <si>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</si>
  <si>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</si>
  <si>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</si>
  <si>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</si>
  <si>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</si>
  <si>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</si>
  <si>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</si>
  <si>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</si>
  <si>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</si>
  <si>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</si>
  <si>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</si>
  <si>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</si>
  <si>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</si>
  <si>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</si>
  <si>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</si>
  <si>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</si>
  <si>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</si>
  <si>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</si>
  <si>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</si>
  <si>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</si>
  <si>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</si>
  <si>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</si>
  <si>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</si>
  <si>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</si>
  <si>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</si>
  <si>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</si>
  <si>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</si>
  <si>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</si>
  <si>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</si>
  <si>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</si>
  <si>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</si>
  <si>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</si>
  <si>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</si>
  <si>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</si>
  <si>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</si>
  <si>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</si>
  <si>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</si>
  <si>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</si>
  <si>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</si>
  <si>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</si>
  <si>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</si>
  <si>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</si>
  <si>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</si>
  <si>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</si>
  <si>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</si>
  <si>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</si>
  <si>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</si>
  <si>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</si>
  <si>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</si>
  <si>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</si>
  <si>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</si>
  <si>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</si>
  <si>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</si>
  <si>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</si>
  <si>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</si>
  <si>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</si>
  <si>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</si>
  <si>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</si>
  <si>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</si>
  <si>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</si>
  <si>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</si>
  <si>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</si>
  <si>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</si>
  <si>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</si>
  <si>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</si>
  <si>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</si>
  <si>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</si>
  <si>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</si>
  <si>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</si>
  <si>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</si>
  <si>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</si>
  <si>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</si>
  <si>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</si>
  <si>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</si>
  <si>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</si>
  <si>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</si>
  <si>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</si>
  <si>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</si>
  <si>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</si>
  <si>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</si>
  <si>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</si>
  <si>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</si>
  <si>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</si>
  <si>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</si>
  <si>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</si>
  <si>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</si>
  <si>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</si>
  <si>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</si>
  <si>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</si>
  <si>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</si>
  <si>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</si>
  <si>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</si>
  <si>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</si>
  <si>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</si>
  <si>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</si>
  <si>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</si>
  <si>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</si>
  <si>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</si>
  <si>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</si>
  <si>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</si>
  <si>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</si>
  <si>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</si>
  <si>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</si>
  <si>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</si>
  <si>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</si>
  <si>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</si>
  <si>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</si>
  <si>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</si>
  <si>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</si>
  <si>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</si>
  <si>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</si>
  <si>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</si>
  <si>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</si>
  <si>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</si>
  <si>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</si>
  <si>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</si>
  <si>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</si>
  <si>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</si>
  <si>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</si>
  <si>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</si>
  <si>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</si>
  <si>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</si>
  <si>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</si>
  <si>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</si>
  <si>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</si>
  <si>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</si>
  <si>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</si>
  <si>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</si>
  <si>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</si>
  <si>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</si>
  <si>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</si>
  <si>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</si>
  <si>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</si>
  <si>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</si>
  <si>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</si>
  <si>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</si>
  <si>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</si>
  <si>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</si>
  <si>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</si>
  <si>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</si>
  <si>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</si>
  <si>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</si>
  <si>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</si>
  <si>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</si>
  <si>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</si>
  <si>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</si>
  <si>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</si>
  <si>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</si>
  <si>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</si>
  <si>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</si>
  <si>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</si>
  <si>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</si>
  <si>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</si>
  <si>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</si>
  <si>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</si>
  <si>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</si>
  <si>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</si>
  <si>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</si>
  <si>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</si>
  <si>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</si>
  <si>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</si>
  <si>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</si>
  <si>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</si>
  <si>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</si>
  <si>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</si>
  <si>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</si>
  <si>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</si>
  <si>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</si>
  <si>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</si>
  <si>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</si>
  <si>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</si>
  <si>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</si>
  <si>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</si>
  <si>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</si>
  <si>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</si>
  <si>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</si>
  <si>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</si>
  <si>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</si>
  <si>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</si>
  <si>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</si>
  <si>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</si>
  <si>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</si>
  <si>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</si>
  <si>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</si>
  <si>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</si>
  <si>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</si>
  <si>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</si>
  <si>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</si>
  <si>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</si>
  <si>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</si>
  <si>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</si>
  <si>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</si>
  <si>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</si>
  <si>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</si>
  <si>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</si>
  <si>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</si>
  <si>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</si>
  <si>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</si>
  <si>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</si>
  <si>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</si>
  <si>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</si>
  <si>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</si>
  <si>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</si>
  <si>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</si>
  <si>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</si>
  <si>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</si>
  <si>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</si>
  <si>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</si>
  <si>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</si>
  <si>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</si>
  <si>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</si>
  <si>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</si>
  <si>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</si>
  <si>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</si>
  <si>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</si>
  <si>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</si>
  <si>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</si>
  <si>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</si>
  <si>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</si>
  <si>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</si>
  <si>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</si>
  <si>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</si>
  <si>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</si>
  <si>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</si>
  <si>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</si>
  <si>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</si>
  <si>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</si>
  <si>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</si>
  <si>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</si>
  <si>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</si>
  <si>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</si>
  <si>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</si>
  <si>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</si>
  <si>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</si>
  <si>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</si>
  <si>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</si>
  <si>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</si>
  <si>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</si>
  <si>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</si>
  <si>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</si>
  <si>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</si>
  <si>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</si>
  <si>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</si>
  <si>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</si>
  <si>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</si>
  <si>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</si>
  <si>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</si>
  <si>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</si>
  <si>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</si>
  <si>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</si>
  <si>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</si>
  <si>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</si>
  <si>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</si>
  <si>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</si>
  <si>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</si>
  <si>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</si>
  <si>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</si>
  <si>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</si>
  <si>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</si>
  <si>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</si>
  <si>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</si>
  <si>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</si>
  <si>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</si>
  <si>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</si>
  <si>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</si>
  <si>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</si>
  <si>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</si>
  <si>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</si>
  <si>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</si>
  <si>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</si>
  <si>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</si>
  <si>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</si>
  <si>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</si>
  <si>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</si>
  <si>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</si>
  <si>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</si>
  <si>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</si>
  <si>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</si>
  <si>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</si>
  <si>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</si>
  <si>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</si>
  <si>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</si>
  <si>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</si>
  <si>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</si>
  <si>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</si>
  <si>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</si>
  <si>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</si>
  <si>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</si>
  <si>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</si>
  <si>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</si>
  <si>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</si>
  <si>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</si>
  <si>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</si>
  <si>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</si>
  <si>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</si>
  <si>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</si>
  <si>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</si>
  <si>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</si>
  <si>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</si>
  <si>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</si>
  <si>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</si>
  <si>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</si>
  <si>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</si>
  <si>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</si>
  <si>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</si>
  <si>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</si>
  <si>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</si>
  <si>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</si>
  <si>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</si>
  <si>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</si>
  <si>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</si>
  <si>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</si>
  <si>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</si>
  <si>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</si>
  <si>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</si>
  <si>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</si>
  <si>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</si>
  <si>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</si>
  <si>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</si>
  <si>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</si>
  <si>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</si>
  <si>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</si>
  <si>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</si>
  <si>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</si>
  <si>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</si>
  <si>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</si>
  <si>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</si>
  <si>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</si>
  <si>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</si>
  <si>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</si>
  <si>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</si>
  <si>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</si>
  <si>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</si>
  <si>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</si>
  <si>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</si>
  <si>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</si>
  <si>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</si>
  <si>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</si>
  <si>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</si>
  <si>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</si>
  <si>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</si>
  <si>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</si>
  <si>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</si>
  <si>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</si>
  <si>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</si>
  <si>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</si>
  <si>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</si>
  <si>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</si>
  <si>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</si>
  <si>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</si>
  <si>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</si>
  <si>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</si>
  <si>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</si>
  <si>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</si>
  <si>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</si>
  <si>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</si>
  <si>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</si>
  <si>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</si>
  <si>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</si>
  <si>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</si>
  <si>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</si>
  <si>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</si>
  <si>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</si>
  <si>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</si>
  <si>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</si>
  <si>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</si>
  <si>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</si>
  <si>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</si>
  <si>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</si>
  <si>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</si>
  <si>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</si>
  <si>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</si>
  <si>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</si>
  <si>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</si>
  <si>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</si>
  <si>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</si>
  <si>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</si>
  <si>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</si>
  <si>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</si>
  <si>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</si>
  <si>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</si>
  <si>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</si>
  <si>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</si>
  <si>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</si>
  <si>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</si>
  <si>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</si>
  <si>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</si>
  <si>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</si>
  <si>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</si>
  <si>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</si>
  <si>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</si>
  <si>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</si>
  <si>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</si>
  <si>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</si>
  <si>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</si>
  <si>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</si>
  <si>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</si>
  <si>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</si>
  <si>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</si>
  <si>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</si>
  <si>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</si>
  <si>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</si>
  <si>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</si>
  <si>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</si>
  <si>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</si>
  <si>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</si>
  <si>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</si>
  <si>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</si>
  <si>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</si>
  <si>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</si>
  <si>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</si>
  <si>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</si>
  <si>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</si>
  <si>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</si>
  <si>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</si>
  <si>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</si>
  <si>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</si>
  <si>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</si>
  <si>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</si>
  <si>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</si>
  <si>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</si>
  <si>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</si>
  <si>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</si>
  <si>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</si>
  <si>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</si>
  <si>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</si>
  <si>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</si>
  <si>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</si>
  <si>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</si>
  <si>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</si>
  <si>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</si>
  <si>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</si>
  <si>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</si>
  <si>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</si>
  <si>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</si>
  <si>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</si>
  <si>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</si>
  <si>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</si>
  <si>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</si>
  <si>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</si>
  <si>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</si>
  <si>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</si>
  <si>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</si>
  <si>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</si>
  <si>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</si>
  <si>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</si>
  <si>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</si>
  <si>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</si>
  <si>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</si>
  <si>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</si>
  <si>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</si>
  <si>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</si>
  <si>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</si>
  <si>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</si>
  <si>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</si>
  <si>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</si>
  <si>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</si>
  <si>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</si>
  <si>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</si>
  <si>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</si>
  <si>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</si>
  <si>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</si>
  <si>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</si>
  <si>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</si>
  <si>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</si>
  <si>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</si>
  <si>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</si>
  <si>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</si>
  <si>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</si>
  <si>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</si>
  <si>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</si>
  <si>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</si>
  <si>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</si>
  <si>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</si>
  <si>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</si>
  <si>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</si>
  <si>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</si>
  <si>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</si>
  <si>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</si>
  <si>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</si>
  <si>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</si>
  <si>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</si>
  <si>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</si>
  <si>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</si>
  <si>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</si>
  <si>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</si>
  <si>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</si>
  <si>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</si>
  <si>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</si>
  <si>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</si>
  <si>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</si>
  <si>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</si>
  <si>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</si>
  <si>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</si>
  <si>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</si>
  <si>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</si>
  <si>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</si>
  <si>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</si>
  <si>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</si>
  <si>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</si>
  <si>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</si>
  <si>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</si>
  <si>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</si>
  <si>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</si>
  <si>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</si>
  <si>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</si>
  <si>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</si>
  <si>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</si>
  <si>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</si>
  <si>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</si>
  <si>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</si>
  <si>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</si>
  <si>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</si>
  <si>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</si>
  <si>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</si>
  <si>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</si>
  <si>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</si>
  <si>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</si>
  <si>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</si>
  <si>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</si>
  <si>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</si>
  <si>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</si>
  <si>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</si>
  <si>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</si>
  <si>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</si>
  <si>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</si>
  <si>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</si>
  <si>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</si>
  <si>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</si>
  <si>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</si>
  <si>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</si>
  <si>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</si>
  <si>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</si>
  <si>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</si>
  <si>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</si>
  <si>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</si>
  <si>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</si>
  <si>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</si>
  <si>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</si>
  <si>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</si>
  <si>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</si>
  <si>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</si>
  <si>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</si>
  <si>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</si>
  <si>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</si>
  <si>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</si>
  <si>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</si>
  <si>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</si>
  <si>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</si>
  <si>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</si>
  <si>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</si>
  <si>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</si>
  <si>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</si>
  <si>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</si>
  <si>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</si>
  <si>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</si>
  <si>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</si>
  <si>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</si>
  <si>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</si>
  <si>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</si>
  <si>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</si>
  <si>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</si>
  <si>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</si>
  <si>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</si>
  <si>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</si>
  <si>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</si>
  <si>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</si>
  <si>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</si>
  <si>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</si>
  <si>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</si>
  <si>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</si>
  <si>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</si>
  <si>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</si>
  <si>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</si>
  <si>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</si>
  <si>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</si>
  <si>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</si>
  <si>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</si>
  <si>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</si>
  <si>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</si>
  <si>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</si>
  <si>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</si>
  <si>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</si>
  <si>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</si>
  <si>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</si>
  <si>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</si>
  <si>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</si>
  <si>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</si>
  <si>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</si>
  <si>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</si>
  <si>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</si>
  <si>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</si>
  <si>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</si>
  <si>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</si>
  <si>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</si>
  <si>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</si>
  <si>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</si>
  <si>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</si>
  <si>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</si>
  <si>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</si>
  <si>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</si>
  <si>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</si>
  <si>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</si>
  <si>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</si>
  <si>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</si>
  <si>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</si>
  <si>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</si>
  <si>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</si>
  <si>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</si>
  <si>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</si>
  <si>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</si>
  <si>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</si>
  <si>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</si>
  <si>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</si>
  <si>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</si>
  <si>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</si>
  <si>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</si>
  <si>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</si>
  <si>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</si>
  <si>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</si>
  <si>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</si>
  <si>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</si>
  <si>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</si>
  <si>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</si>
  <si>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</si>
  <si>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</si>
  <si>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</si>
  <si>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</si>
  <si>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</si>
  <si>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</si>
  <si>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</si>
  <si>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</si>
  <si>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</si>
  <si>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</si>
  <si>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</si>
  <si>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</si>
  <si>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</si>
  <si>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</si>
  <si>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</si>
  <si>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</si>
  <si>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</si>
  <si>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</si>
  <si>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</si>
  <si>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</si>
  <si>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</si>
  <si>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</si>
  <si>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</si>
  <si>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</si>
  <si>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</si>
  <si>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</si>
  <si>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</si>
  <si>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</si>
  <si>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</si>
  <si>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</si>
  <si>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</si>
  <si>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</si>
  <si>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</si>
  <si>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</si>
  <si>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</si>
  <si>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</si>
  <si>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</si>
  <si>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</si>
  <si>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</si>
  <si>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</si>
  <si>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</si>
  <si>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</si>
  <si>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</si>
  <si>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</si>
  <si>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</si>
  <si>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</si>
  <si>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</si>
  <si>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</si>
  <si>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</si>
  <si>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</si>
  <si>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</si>
  <si>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</si>
  <si>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</si>
  <si>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</si>
  <si>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</si>
  <si>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</si>
  <si>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</si>
  <si>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</si>
  <si>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</si>
  <si>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</si>
  <si>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</si>
  <si>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</si>
  <si>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</si>
  <si>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</si>
  <si>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</si>
  <si>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</si>
  <si>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</si>
  <si>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</si>
  <si>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</si>
  <si>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</si>
  <si>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</si>
  <si>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</si>
  <si>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</si>
  <si>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</si>
  <si>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</si>
  <si>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</si>
  <si>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</si>
  <si>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</si>
  <si>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</si>
  <si>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</si>
  <si>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</si>
  <si>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</si>
  <si>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</si>
  <si>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</si>
  <si>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</si>
  <si>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</si>
  <si>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</si>
  <si>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</si>
  <si>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</si>
  <si>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</si>
  <si>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</si>
  <si>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</si>
  <si>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</si>
  <si>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</si>
  <si>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</si>
  <si>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</si>
  <si>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</si>
  <si>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</si>
  <si>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</si>
  <si>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</si>
  <si>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</si>
  <si>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</si>
  <si>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</si>
  <si>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</si>
  <si>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</si>
  <si>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</si>
  <si>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</si>
  <si>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</si>
  <si>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</si>
  <si>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</si>
  <si>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</si>
  <si>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</si>
  <si>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</si>
  <si>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</si>
  <si>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</si>
  <si>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</si>
  <si>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</si>
  <si>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</si>
  <si>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</si>
  <si>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</si>
  <si>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</si>
  <si>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</si>
  <si>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</si>
  <si>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</si>
  <si>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</si>
  <si>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</si>
  <si>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</si>
  <si>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</si>
  <si>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</si>
  <si>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</si>
  <si>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</si>
  <si>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</si>
  <si>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</si>
  <si>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</si>
  <si>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</si>
  <si>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</si>
  <si>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</si>
  <si>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</si>
  <si>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</si>
  <si>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</si>
  <si>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</si>
  <si>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</si>
  <si>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</si>
  <si>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</si>
  <si>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</si>
  <si>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</si>
  <si>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</si>
  <si>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</si>
  <si>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</si>
  <si>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</si>
  <si>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</si>
  <si>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</si>
  <si>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</si>
  <si>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</si>
  <si>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</si>
  <si>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</si>
  <si>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</si>
  <si>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</si>
  <si>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</si>
  <si>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</si>
  <si>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</si>
  <si>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</si>
  <si>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</si>
  <si>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</si>
  <si>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</si>
  <si>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</si>
  <si>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</si>
  <si>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</si>
  <si>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</si>
  <si>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</si>
  <si>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</si>
  <si>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</si>
  <si>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</si>
  <si>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</si>
  <si>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</si>
  <si>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</si>
  <si>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</si>
  <si>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</si>
  <si>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</si>
  <si>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</si>
  <si>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</si>
  <si>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</si>
  <si>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</si>
  <si>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</si>
  <si>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</si>
  <si>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</si>
  <si>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</si>
  <si>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</si>
  <si>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</si>
  <si>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</si>
  <si>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</si>
  <si>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</si>
  <si>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</si>
  <si>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</si>
  <si>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</si>
  <si>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</si>
  <si>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</si>
  <si>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</si>
  <si>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</si>
  <si>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</si>
  <si>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</si>
  <si>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</si>
  <si>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</si>
  <si>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</si>
  <si>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</si>
  <si>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</si>
  <si>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</si>
  <si>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</si>
  <si>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</si>
  <si>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</si>
  <si>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</si>
  <si>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</si>
  <si>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</si>
  <si>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</si>
  <si>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</si>
  <si>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</si>
  <si>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</si>
  <si>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</si>
  <si>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</si>
  <si>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</si>
  <si>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</si>
  <si>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</si>
  <si>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</si>
  <si>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</si>
  <si>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</si>
  <si>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</si>
  <si>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</si>
  <si>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</si>
  <si>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</si>
  <si>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</si>
  <si>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</si>
  <si>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</si>
  <si>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</si>
  <si>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</si>
  <si>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</si>
  <si>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</si>
  <si>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</si>
  <si>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</si>
  <si>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</si>
  <si>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</si>
  <si>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</si>
  <si>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</si>
  <si>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</si>
  <si>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</si>
  <si>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</si>
  <si>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</si>
  <si>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</si>
  <si>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</si>
  <si>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</si>
  <si>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</si>
  <si>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</si>
  <si>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</si>
  <si>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</si>
  <si>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</si>
  <si>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</si>
  <si>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</si>
  <si>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</si>
  <si>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</si>
  <si>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</si>
  <si>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</si>
  <si>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</si>
  <si>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</si>
  <si>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</si>
  <si>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</si>
  <si>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</si>
  <si>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</si>
  <si>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</si>
  <si>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</si>
  <si>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</si>
  <si>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</si>
  <si>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</si>
  <si>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</si>
  <si>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</si>
  <si>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</si>
  <si>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</si>
  <si>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</si>
  <si>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</si>
  <si>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</si>
  <si>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</si>
  <si>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</si>
  <si>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</si>
  <si>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</si>
  <si>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</si>
  <si>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</si>
  <si>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</si>
  <si>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</si>
  <si>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</si>
  <si>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</si>
  <si>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</si>
  <si>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</si>
  <si>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</si>
  <si>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</si>
  <si>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</si>
  <si>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</si>
  <si>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</si>
  <si>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</si>
  <si>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</si>
  <si>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</si>
  <si>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</si>
  <si>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</si>
  <si>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</si>
  <si>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</si>
  <si>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</si>
  <si>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</si>
  <si>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</si>
  <si>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</si>
  <si>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</si>
  <si>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</si>
  <si>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</si>
  <si>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</si>
  <si>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</si>
  <si>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</si>
  <si>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</si>
  <si>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</si>
  <si>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</si>
  <si>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</si>
  <si>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</si>
  <si>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</si>
  <si>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</si>
  <si>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</si>
  <si>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</si>
  <si>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</si>
  <si>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</si>
  <si>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</si>
  <si>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</si>
  <si>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</si>
  <si>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</si>
  <si>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</si>
  <si>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</si>
  <si>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</si>
  <si>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</si>
  <si>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</si>
  <si>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</si>
  <si>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</si>
  <si>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</si>
  <si>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</si>
  <si>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</si>
  <si>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</si>
  <si>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</si>
  <si>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</si>
  <si>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</si>
  <si>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</si>
  <si>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</si>
  <si>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</si>
  <si>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</si>
  <si>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</si>
  <si>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</si>
  <si>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</si>
  <si>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</si>
  <si>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</si>
  <si>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</si>
  <si>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</si>
  <si>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</si>
  <si>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</si>
  <si>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</si>
  <si>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</si>
  <si>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</si>
  <si>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</si>
  <si>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</si>
  <si>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</si>
  <si>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</si>
  <si>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</si>
  <si>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</si>
  <si>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</si>
  <si>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</si>
  <si>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</si>
  <si>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</si>
  <si>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</si>
  <si>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</si>
  <si>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</si>
  <si>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</si>
  <si>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</si>
  <si>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</si>
  <si>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</si>
  <si>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</si>
  <si>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</si>
  <si>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</si>
  <si>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</si>
  <si>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</si>
  <si>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</si>
  <si>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</si>
  <si>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</si>
  <si>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</si>
  <si>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</si>
  <si>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</si>
  <si>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</si>
  <si>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</si>
  <si>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</si>
  <si>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</si>
  <si>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</si>
  <si>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</si>
  <si>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</si>
  <si>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</si>
  <si>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</si>
  <si>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</si>
  <si>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</si>
  <si>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</si>
  <si>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</si>
  <si>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</si>
  <si>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</si>
  <si>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</si>
  <si>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</si>
  <si>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</si>
  <si>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</si>
  <si>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</si>
  <si>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</si>
  <si>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</si>
  <si>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</si>
  <si>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</si>
  <si>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</si>
  <si>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</si>
  <si>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</si>
  <si>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</si>
  <si>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</si>
  <si>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</si>
  <si>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</si>
  <si>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</si>
  <si>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</si>
  <si>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</si>
  <si>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</si>
  <si>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</si>
  <si>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</si>
  <si>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</si>
  <si>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</si>
  <si>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</si>
  <si>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</si>
  <si>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</si>
  <si>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</si>
  <si>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</si>
  <si>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</si>
  <si>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</si>
  <si>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</si>
  <si>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</si>
  <si>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</si>
  <si>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</si>
  <si>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</si>
  <si>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</si>
  <si>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</si>
  <si>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</si>
  <si>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</si>
  <si>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</si>
  <si>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</si>
  <si>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</si>
  <si>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</si>
  <si>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</si>
  <si>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</si>
  <si>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</si>
  <si>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</si>
  <si>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</si>
  <si>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</si>
  <si>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</si>
  <si>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</si>
  <si>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</si>
  <si>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</si>
  <si>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</si>
  <si>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</si>
  <si>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</si>
  <si>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</si>
  <si>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</si>
  <si>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</si>
  <si>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</si>
  <si>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</si>
  <si>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</si>
  <si>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</si>
  <si>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</si>
  <si>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</si>
  <si>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</si>
  <si>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</si>
  <si>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</si>
  <si>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</si>
  <si>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</si>
  <si>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</si>
  <si>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</si>
  <si>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</si>
  <si>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</si>
  <si>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</si>
  <si>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</si>
  <si>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</si>
  <si>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</si>
  <si>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</si>
  <si>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</si>
  <si>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</si>
  <si>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</si>
  <si>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</si>
  <si>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</si>
  <si>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</si>
  <si>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</si>
  <si>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</si>
  <si>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</si>
  <si>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</si>
  <si>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</si>
  <si>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</si>
  <si>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</si>
  <si>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</si>
  <si>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</si>
  <si>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</si>
  <si>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</si>
  <si>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</si>
  <si>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</si>
  <si>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</si>
  <si>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</si>
  <si>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</si>
  <si>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</si>
  <si>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</si>
  <si>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</si>
  <si>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</si>
  <si>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</si>
  <si>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</si>
  <si>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</si>
  <si>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</si>
  <si>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</si>
  <si>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</si>
  <si>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</si>
  <si>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</si>
  <si>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</si>
  <si>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</si>
  <si>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</si>
  <si>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</si>
  <si>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</si>
  <si>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</si>
  <si>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</si>
  <si>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</si>
  <si>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</si>
  <si>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</si>
  <si>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</si>
  <si>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</si>
  <si>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</si>
  <si>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</si>
  <si>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</si>
  <si>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</si>
  <si>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</si>
  <si>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</si>
  <si>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</si>
  <si>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</si>
  <si>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</si>
  <si>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</si>
  <si>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</si>
  <si>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</si>
  <si>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</si>
  <si>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</si>
  <si>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</si>
  <si>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</si>
  <si>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</si>
  <si>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</si>
  <si>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</si>
  <si>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</si>
  <si>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</si>
  <si>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</si>
  <si>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</si>
  <si>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</si>
  <si>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</si>
  <si>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</si>
  <si>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</si>
  <si>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</si>
  <si>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</si>
  <si>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</si>
  <si>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</si>
  <si>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</si>
  <si>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</si>
  <si>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</si>
  <si>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</si>
  <si>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</si>
  <si>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</si>
  <si>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</si>
  <si>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</si>
  <si>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</si>
  <si>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</si>
  <si>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</si>
  <si>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</si>
  <si>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</si>
  <si>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</si>
  <si>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</si>
  <si>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</si>
  <si>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</si>
  <si>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</si>
  <si>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</si>
  <si>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</si>
  <si>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</si>
  <si>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</si>
  <si>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</si>
  <si>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</si>
  <si>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</si>
  <si>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</si>
  <si>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</si>
  <si>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</si>
  <si>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</si>
  <si>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</si>
  <si>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</si>
  <si>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</si>
  <si>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</si>
  <si>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</si>
  <si>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</si>
  <si>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</si>
  <si>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</si>
  <si>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</si>
  <si>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</si>
  <si>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</si>
  <si>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</si>
  <si>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</si>
  <si>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</si>
  <si>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</si>
  <si>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</si>
  <si>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</si>
  <si>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</si>
  <si>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</si>
  <si>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</si>
  <si>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</si>
  <si>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</si>
  <si>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</si>
  <si>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</si>
  <si>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</si>
  <si>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</si>
  <si>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</si>
  <si>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</si>
  <si>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</si>
  <si>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</si>
  <si>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</si>
  <si>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</si>
  <si>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</si>
  <si>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</si>
  <si>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</si>
  <si>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</si>
  <si>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</si>
  <si>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</si>
  <si>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</si>
  <si>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</si>
  <si>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</si>
  <si>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</si>
  <si>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</si>
  <si>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</si>
  <si>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</si>
  <si>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</si>
  <si>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</si>
  <si>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</si>
  <si>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</si>
  <si>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</si>
  <si>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</si>
  <si>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</si>
  <si>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</si>
  <si>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</si>
  <si>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</si>
  <si>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</si>
  <si>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</si>
  <si>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</si>
  <si>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</si>
  <si>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</si>
  <si>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</si>
  <si>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</si>
  <si>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</si>
  <si>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</si>
  <si>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</si>
  <si>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</si>
  <si>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</si>
  <si>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</si>
  <si>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</si>
  <si>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</si>
  <si>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</si>
  <si>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</si>
  <si>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</si>
  <si>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</si>
  <si>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</si>
  <si>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</si>
  <si>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</si>
  <si>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</si>
  <si>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</si>
  <si>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</si>
  <si>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</si>
  <si>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</si>
  <si>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</si>
  <si>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</si>
  <si>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</si>
  <si>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</si>
  <si>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</si>
  <si>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</si>
  <si>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</si>
  <si>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</si>
  <si>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</si>
  <si>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</si>
  <si>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</si>
  <si>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</si>
  <si>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</si>
  <si>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</si>
  <si>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</si>
  <si>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</si>
  <si>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</si>
  <si>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</si>
  <si>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</si>
  <si>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</si>
  <si>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</si>
  <si>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</si>
  <si>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</si>
  <si>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</si>
  <si>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</si>
  <si>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</si>
  <si>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</si>
  <si>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</si>
  <si>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</si>
  <si>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</si>
  <si>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</si>
  <si>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</si>
  <si>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</si>
  <si>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</si>
  <si>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</si>
  <si>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</si>
  <si>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</si>
  <si>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</si>
  <si>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</si>
  <si>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</si>
  <si>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</si>
  <si>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</si>
  <si>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</si>
  <si>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</si>
  <si>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</si>
  <si>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</si>
  <si>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</si>
  <si>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</si>
  <si>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</si>
  <si>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</si>
  <si>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</si>
  <si>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</si>
  <si>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</si>
  <si>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</si>
  <si>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</si>
  <si>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</si>
  <si>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</si>
  <si>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</si>
  <si>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</si>
  <si>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</si>
  <si>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</si>
  <si>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</si>
  <si>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</si>
  <si>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</si>
  <si>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</si>
  <si>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</si>
  <si>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</si>
  <si>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</si>
  <si>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</si>
  <si>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</si>
  <si>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</si>
  <si>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</si>
  <si>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</si>
  <si>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</si>
  <si>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</si>
  <si>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</si>
  <si>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</si>
  <si>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</si>
  <si>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</si>
  <si>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</si>
  <si>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</si>
  <si>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</si>
  <si>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</si>
  <si>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</si>
  <si>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</si>
  <si>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</si>
  <si>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</si>
  <si>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</si>
  <si>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</si>
  <si>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</si>
  <si>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</si>
  <si>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</si>
  <si>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</si>
  <si>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</si>
  <si>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</si>
  <si>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</si>
  <si>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</si>
  <si>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</si>
  <si>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</si>
  <si>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</si>
  <si>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</si>
  <si>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</si>
  <si>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</si>
  <si>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</si>
  <si>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</si>
  <si>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</si>
  <si>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</si>
  <si>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</si>
  <si>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</si>
  <si>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</si>
  <si>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</si>
  <si>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</si>
  <si>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</si>
  <si>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</si>
  <si>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</si>
  <si>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</si>
  <si>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</si>
  <si>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</si>
  <si>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</si>
  <si>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</si>
  <si>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</si>
  <si>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</si>
  <si>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</si>
  <si>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</si>
  <si>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</si>
  <si>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</si>
  <si>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</si>
  <si>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</si>
  <si>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</si>
  <si>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</si>
  <si>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</si>
  <si>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</si>
  <si>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</si>
  <si>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</si>
  <si>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</si>
  <si>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</si>
  <si>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</si>
  <si>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</si>
  <si>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</si>
  <si>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</si>
  <si>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</si>
  <si>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</si>
  <si>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</si>
  <si>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</si>
  <si>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</si>
  <si>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</si>
  <si>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</si>
  <si>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</si>
  <si>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</si>
  <si>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</si>
  <si>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</si>
  <si>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</si>
  <si>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</si>
  <si>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</si>
  <si>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</si>
  <si>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</si>
  <si>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</si>
  <si>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</si>
  <si>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</si>
  <si>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</si>
  <si>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</si>
  <si>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</si>
  <si>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</si>
  <si>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</si>
  <si>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</si>
  <si>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</si>
  <si>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</si>
  <si>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</si>
  <si>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</si>
  <si>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</si>
  <si>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</si>
  <si>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</si>
  <si>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</si>
  <si>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</si>
  <si>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</si>
  <si>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</si>
  <si>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</si>
  <si>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</si>
  <si>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</si>
  <si>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</si>
  <si>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</si>
  <si>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</si>
  <si>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</si>
  <si>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</si>
  <si>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</si>
  <si>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</si>
  <si>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</si>
  <si>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</si>
  <si>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</si>
  <si>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</si>
  <si>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</si>
  <si>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</si>
  <si>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</si>
  <si>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</si>
  <si>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</si>
  <si>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</si>
  <si>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</si>
  <si>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</si>
  <si>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</si>
  <si>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</si>
  <si>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</si>
  <si>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</si>
  <si>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</si>
  <si>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</si>
  <si>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</si>
  <si>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</si>
  <si>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</si>
  <si>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</si>
  <si>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</si>
  <si>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</si>
  <si>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</si>
  <si>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</si>
  <si>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</si>
  <si>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</si>
  <si>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</si>
  <si>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</si>
  <si>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</si>
  <si>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</si>
  <si>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</si>
  <si>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</si>
  <si>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</si>
  <si>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</si>
  <si>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</si>
  <si>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</si>
  <si>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</si>
  <si>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</si>
  <si>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</si>
  <si>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</si>
  <si>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</si>
  <si>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</si>
  <si>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</si>
  <si>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</si>
  <si>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</si>
  <si>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</si>
  <si>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</si>
  <si>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</si>
  <si>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</si>
  <si>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</si>
  <si>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</si>
  <si>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</si>
  <si>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</si>
  <si>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</si>
  <si>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</si>
  <si>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</si>
  <si>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</si>
  <si>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</si>
  <si>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</si>
  <si>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</si>
  <si>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</si>
  <si>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</si>
  <si>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</si>
  <si>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</si>
  <si>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</si>
  <si>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</si>
  <si>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</si>
  <si>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</si>
  <si>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</si>
  <si>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</si>
  <si>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</si>
  <si>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</si>
  <si>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</si>
  <si>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</si>
  <si>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</si>
  <si>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</si>
  <si>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</si>
  <si>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</si>
  <si>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</si>
  <si>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</si>
  <si>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</si>
  <si>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</si>
  <si>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</si>
  <si>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</si>
  <si>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</si>
  <si>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</si>
  <si>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</si>
  <si>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</si>
  <si>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</si>
  <si>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</si>
  <si>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</si>
  <si>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</si>
  <si>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</si>
  <si>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</si>
  <si>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</si>
  <si>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</si>
  <si>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</si>
  <si>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</si>
  <si>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</si>
  <si>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</si>
  <si>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</si>
  <si>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</si>
  <si>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</si>
  <si>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</si>
  <si>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</si>
  <si>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</si>
  <si>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</si>
  <si>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</si>
  <si>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</si>
  <si>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</si>
  <si>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</si>
  <si>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</si>
  <si>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</si>
  <si>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</si>
  <si>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</si>
  <si>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</si>
  <si>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</si>
  <si>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</si>
  <si>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</si>
  <si>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</si>
  <si>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</si>
  <si>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</si>
  <si>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</si>
  <si>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</si>
  <si>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</si>
  <si>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</si>
  <si>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</si>
  <si>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</si>
  <si>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</si>
  <si>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</si>
  <si>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</si>
  <si>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</si>
  <si>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</si>
  <si>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</si>
  <si>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</si>
  <si>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</si>
  <si>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</si>
  <si>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</si>
  <si>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</si>
  <si>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</si>
  <si>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</si>
  <si>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</si>
  <si>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</si>
  <si>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</si>
  <si>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</si>
  <si>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</si>
  <si>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</si>
  <si>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</si>
  <si>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</si>
  <si>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</si>
  <si>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</si>
  <si>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</si>
  <si>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</si>
  <si>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</si>
  <si>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</si>
  <si>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</si>
  <si>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</si>
  <si>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</si>
  <si>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</si>
  <si>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</si>
  <si>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</si>
  <si>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</si>
  <si>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</si>
  <si>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</si>
  <si>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</si>
  <si>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</si>
  <si>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</si>
  <si>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</si>
  <si>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</si>
  <si>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</si>
  <si>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</si>
  <si>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</si>
  <si>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</si>
  <si>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</si>
  <si>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</si>
  <si>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</si>
  <si>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</si>
  <si>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</si>
  <si>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</si>
  <si>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</si>
  <si>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</si>
  <si>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</si>
  <si>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</si>
  <si>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</si>
  <si>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</si>
  <si>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</si>
  <si>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</si>
  <si>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</si>
  <si>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</si>
  <si>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</si>
  <si>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</si>
  <si>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</si>
  <si>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</si>
  <si>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</si>
  <si>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</si>
  <si>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</si>
  <si>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</si>
  <si>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</si>
  <si>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</si>
  <si>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</si>
  <si>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</si>
  <si>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</si>
  <si>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</si>
  <si>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</si>
  <si>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</si>
  <si>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</si>
  <si>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</si>
  <si>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</si>
  <si>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</si>
  <si>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</si>
  <si>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</si>
  <si>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</si>
  <si>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</si>
  <si>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</si>
  <si>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</si>
  <si>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</si>
  <si>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</si>
  <si>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</si>
  <si>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</si>
  <si>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</si>
  <si>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</si>
  <si>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</si>
  <si>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</si>
  <si>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</si>
  <si>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</si>
  <si>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</si>
  <si>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</si>
  <si>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</si>
  <si>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</si>
  <si>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</si>
  <si>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</si>
  <si>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</si>
  <si>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</si>
  <si>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</si>
  <si>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</si>
  <si>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</si>
  <si>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</si>
  <si>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</si>
  <si>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</si>
  <si>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</si>
  <si>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</si>
  <si>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</si>
  <si>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</si>
  <si>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</si>
  <si>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</si>
  <si>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</si>
  <si>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</si>
  <si>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</si>
  <si>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</si>
  <si>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</si>
  <si>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</si>
  <si>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</si>
  <si>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</si>
  <si>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</si>
  <si>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</si>
  <si>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</si>
  <si>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</si>
  <si>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</si>
  <si>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</si>
  <si>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</si>
  <si>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</si>
  <si>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</si>
  <si>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</si>
  <si>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</si>
  <si>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</si>
  <si>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</si>
  <si>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</si>
  <si>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</si>
  <si>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</si>
  <si>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</si>
  <si>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</si>
  <si>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</si>
  <si>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</si>
  <si>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</si>
  <si>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</si>
  <si>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</si>
  <si>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</si>
  <si>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</si>
  <si>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</si>
  <si>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</si>
  <si>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</si>
  <si>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</si>
  <si>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</si>
  <si>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</si>
  <si>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</si>
  <si>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</si>
  <si>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</si>
  <si>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</si>
  <si>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</si>
  <si>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</si>
  <si>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</si>
  <si>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</si>
  <si>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</si>
  <si>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</si>
  <si>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</si>
  <si>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</si>
  <si>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</si>
  <si>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</si>
  <si>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</si>
  <si>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</si>
  <si>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</si>
  <si>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</si>
  <si>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</si>
  <si>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</si>
  <si>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</si>
  <si>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</si>
  <si>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</si>
  <si>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</si>
  <si>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</si>
  <si>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</si>
  <si>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</si>
  <si>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</si>
  <si>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</si>
  <si>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</si>
  <si>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</si>
  <si>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</si>
  <si>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</si>
  <si>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</si>
  <si>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</si>
  <si>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</si>
  <si>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</si>
  <si>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</si>
  <si>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</si>
  <si>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</si>
  <si>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</si>
  <si>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</si>
  <si>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</si>
  <si>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</si>
  <si>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</si>
  <si>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</si>
  <si>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</si>
  <si>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</si>
  <si>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</si>
  <si>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</si>
  <si>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</si>
  <si>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</si>
  <si>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</si>
  <si>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</si>
  <si>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</si>
  <si>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</si>
  <si>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</si>
  <si>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</si>
  <si>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</si>
  <si>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</si>
  <si>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</si>
  <si>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</si>
  <si>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</si>
  <si>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</si>
  <si>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</si>
  <si>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</si>
  <si>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</si>
  <si>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</si>
  <si>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</si>
  <si>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</si>
  <si>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</si>
  <si>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</si>
  <si>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</si>
  <si>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</si>
  <si>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</si>
  <si>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</si>
  <si>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</si>
  <si>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</si>
  <si>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</si>
  <si>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</si>
  <si>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</si>
  <si>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</si>
  <si>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</si>
  <si>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</si>
  <si>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</si>
  <si>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</si>
  <si>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</si>
  <si>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</si>
  <si>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</si>
  <si>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</si>
  <si>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</si>
  <si>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</si>
  <si>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</si>
  <si>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</si>
  <si>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</si>
  <si>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</si>
  <si>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</si>
  <si>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</si>
  <si>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</si>
  <si>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</si>
  <si>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</si>
  <si>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</si>
  <si>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</si>
  <si>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</si>
  <si>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</si>
  <si>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</si>
  <si>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</si>
  <si>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</si>
  <si>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</si>
  <si>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</si>
  <si>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</si>
  <si>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</si>
  <si>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</si>
  <si>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</si>
  <si>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</si>
  <si>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</si>
  <si>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</si>
  <si>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</si>
  <si>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</si>
  <si>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</si>
  <si>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</si>
  <si>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</si>
  <si>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</si>
  <si>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</si>
  <si>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</si>
  <si>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</si>
  <si>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</si>
  <si>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</si>
  <si>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</si>
  <si>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</si>
  <si>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</si>
  <si>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</si>
  <si>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</si>
  <si>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</si>
  <si>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</si>
  <si>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</si>
  <si>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</si>
  <si>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</si>
  <si>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</si>
  <si>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</si>
  <si>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</si>
  <si>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</si>
  <si>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</si>
  <si>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</si>
  <si>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</si>
  <si>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</si>
  <si>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</si>
  <si>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</si>
  <si>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</si>
  <si>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</si>
  <si>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</si>
  <si>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</si>
  <si>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</si>
  <si>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</si>
  <si>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</si>
  <si>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</si>
  <si>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</si>
  <si>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</si>
  <si>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</si>
  <si>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</si>
  <si>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</si>
  <si>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</si>
  <si>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</si>
  <si>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</si>
  <si>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</si>
  <si>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</si>
  <si>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</si>
  <si>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</si>
  <si>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</si>
  <si>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</si>
  <si>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</si>
  <si>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</si>
  <si>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</si>
  <si>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</si>
  <si>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</si>
  <si>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</si>
  <si>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</si>
  <si>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</si>
  <si>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</si>
  <si>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</si>
  <si>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</si>
  <si>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</si>
  <si>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</si>
  <si>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</si>
  <si>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</si>
  <si>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</si>
  <si>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</si>
  <si>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</si>
  <si>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</si>
  <si>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</si>
  <si>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</si>
  <si>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</si>
  <si>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</si>
  <si>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</si>
  <si>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</si>
  <si>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</si>
  <si>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</si>
  <si>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</si>
  <si>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</si>
  <si>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</si>
  <si>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</si>
  <si>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</si>
  <si>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</si>
  <si>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</si>
  <si>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</si>
  <si>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</si>
  <si>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</si>
  <si>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</si>
  <si>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</si>
  <si>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</si>
  <si>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</si>
  <si>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</si>
  <si>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</si>
  <si>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</si>
  <si>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</si>
  <si>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</si>
  <si>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</si>
  <si>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</si>
  <si>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</si>
  <si>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</si>
  <si>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</si>
  <si>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</si>
  <si>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</si>
  <si>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</si>
  <si>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</si>
  <si>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</si>
  <si>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</si>
  <si>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</si>
  <si>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</si>
  <si>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</si>
  <si>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</si>
  <si>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</si>
  <si>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</si>
  <si>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</si>
  <si>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</si>
  <si>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</si>
  <si>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</si>
  <si>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</si>
  <si>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</si>
  <si>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</si>
  <si>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</si>
  <si>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</si>
  <si>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</si>
  <si>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</si>
  <si>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</si>
  <si>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</si>
  <si>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</si>
  <si>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</si>
  <si>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</si>
  <si>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</si>
  <si>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</si>
  <si>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</si>
  <si>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</si>
  <si>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</si>
  <si>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</si>
  <si>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</si>
  <si>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</si>
  <si>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</si>
  <si>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</si>
  <si>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</si>
  <si>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</si>
  <si>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</si>
  <si>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</si>
  <si>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</si>
  <si>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</si>
  <si>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</si>
  <si>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</si>
  <si>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</si>
  <si>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</si>
  <si>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</si>
  <si>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</si>
  <si>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</si>
  <si>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</si>
  <si>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</si>
  <si>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</si>
  <si>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</si>
  <si>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</si>
  <si>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</si>
  <si>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</si>
  <si>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</si>
  <si>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</si>
  <si>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</si>
  <si>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</si>
  <si>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</si>
  <si>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</si>
  <si>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</si>
  <si>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</si>
  <si>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</si>
  <si>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</si>
  <si>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</si>
  <si>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</si>
  <si>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</si>
  <si>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</si>
  <si>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</si>
  <si>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</si>
  <si>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</si>
  <si>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</si>
  <si>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</si>
  <si>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</si>
  <si>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</si>
  <si>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</si>
  <si>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</si>
  <si>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</si>
  <si>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</si>
  <si>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</si>
  <si>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</si>
  <si>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</si>
  <si>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</si>
  <si>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</si>
  <si>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</si>
  <si>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</si>
  <si>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</si>
  <si>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</si>
  <si>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</si>
  <si>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</si>
  <si>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</si>
  <si>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</si>
  <si>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</si>
  <si>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</si>
  <si>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</si>
  <si>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</si>
  <si>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</si>
  <si>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</si>
  <si>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</si>
  <si>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</si>
  <si>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</si>
  <si>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</si>
  <si>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</si>
  <si>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</si>
  <si>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</si>
  <si>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</si>
  <si>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</si>
  <si>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</si>
  <si>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</si>
  <si>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</si>
  <si>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</si>
  <si>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</si>
  <si>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</si>
  <si>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</si>
  <si>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</si>
  <si>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</si>
  <si>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</si>
  <si>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</si>
  <si>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</si>
  <si>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</si>
  <si>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</si>
  <si>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</si>
  <si>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</si>
  <si>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</si>
  <si>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</si>
  <si>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</si>
  <si>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</si>
  <si>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</si>
  <si>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</si>
  <si>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</si>
  <si>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</si>
  <si>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</si>
  <si>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</si>
  <si>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</si>
  <si>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</si>
  <si>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</si>
  <si>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</si>
  <si>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</si>
  <si>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</si>
  <si>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</si>
  <si>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</si>
  <si>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</si>
  <si>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</si>
  <si>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</si>
  <si>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</si>
  <si>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</si>
  <si>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</si>
  <si>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</si>
  <si>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</si>
  <si>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</si>
  <si>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</si>
  <si>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</si>
  <si>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</si>
  <si>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</si>
  <si>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</si>
  <si>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</si>
  <si>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</si>
  <si>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</si>
  <si>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</si>
  <si>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</si>
  <si>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</si>
  <si>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</si>
  <si>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</si>
  <si>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</si>
  <si>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</si>
  <si>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</si>
  <si>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</si>
  <si>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</si>
  <si>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</si>
  <si>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</si>
  <si>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</si>
  <si>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</si>
  <si>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</si>
  <si>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</si>
  <si>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</si>
  <si>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</si>
  <si>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</si>
  <si>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</si>
  <si>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</si>
  <si>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</si>
  <si>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</si>
  <si>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</si>
  <si>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</si>
  <si>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</si>
  <si>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</si>
  <si>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</si>
  <si>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</si>
  <si>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</si>
  <si>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</si>
  <si>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</si>
  <si>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</si>
  <si>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</si>
  <si>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</si>
  <si>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</si>
  <si>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</si>
  <si>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</si>
  <si>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</si>
  <si>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</si>
  <si>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</si>
  <si>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</si>
  <si>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</si>
  <si>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</si>
  <si>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</si>
  <si>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</si>
  <si>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</si>
  <si>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</si>
  <si>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</si>
  <si>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</si>
  <si>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</si>
  <si>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</si>
  <si>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</si>
  <si>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</si>
  <si>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</si>
  <si>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</si>
  <si>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</si>
  <si>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</si>
  <si>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</si>
  <si>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</si>
  <si>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</si>
  <si>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</si>
  <si>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</si>
  <si>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</si>
  <si>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</si>
  <si>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</si>
  <si>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</si>
  <si>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</si>
  <si>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</si>
  <si>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</si>
  <si>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</si>
  <si>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</si>
  <si>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</si>
  <si>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</si>
  <si>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</si>
  <si>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</si>
  <si>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</si>
  <si>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</si>
  <si>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</si>
  <si>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</si>
  <si>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</si>
  <si>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</si>
  <si>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</si>
  <si>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</si>
  <si>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</si>
  <si>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</si>
  <si>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</si>
  <si>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</si>
  <si>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</si>
  <si>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</si>
  <si>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</si>
  <si>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</si>
  <si>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</si>
  <si>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</si>
  <si>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</si>
  <si>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</si>
  <si>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</si>
  <si>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</si>
  <si>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</si>
  <si>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</si>
  <si>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</si>
  <si>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</si>
  <si>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</si>
  <si>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</si>
  <si>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</si>
  <si>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</si>
  <si>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</si>
  <si>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</si>
  <si>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</si>
  <si>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</si>
  <si>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</si>
  <si>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</si>
  <si>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</si>
  <si>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</si>
  <si>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</si>
  <si>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</si>
  <si>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</si>
  <si>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</si>
  <si>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</si>
  <si>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</si>
  <si>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</si>
  <si>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</si>
  <si>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</si>
  <si>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</si>
  <si>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</si>
  <si>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</si>
  <si>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</si>
  <si>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</si>
  <si>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</si>
  <si>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</si>
  <si>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</si>
  <si>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</si>
  <si>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</si>
  <si>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</si>
  <si>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</si>
  <si>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</si>
  <si>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</si>
  <si>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</si>
  <si>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</si>
  <si>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</si>
  <si>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</si>
  <si>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</si>
  <si>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</si>
  <si>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</si>
  <si>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</si>
  <si>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</si>
  <si>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</si>
  <si>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</si>
  <si>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</si>
  <si>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</si>
  <si>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</si>
  <si>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</si>
  <si>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</si>
  <si>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</si>
  <si>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</si>
  <si>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</si>
  <si>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</si>
  <si>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</si>
  <si>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</si>
  <si>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</si>
  <si>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</si>
  <si>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</si>
  <si>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</si>
  <si>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</si>
  <si>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</si>
  <si>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</si>
  <si>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</si>
  <si>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</si>
  <si>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</si>
  <si>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</si>
  <si>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</si>
  <si>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</si>
  <si>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</si>
  <si>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</si>
  <si>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</si>
  <si>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</si>
  <si>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</si>
  <si>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</si>
  <si>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</si>
  <si>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</si>
  <si>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</si>
  <si>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</si>
  <si>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</si>
  <si>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</si>
  <si>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</si>
  <si>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</si>
  <si>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</si>
  <si>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</si>
  <si>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</si>
  <si>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</si>
  <si>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</si>
  <si>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</si>
  <si>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</si>
  <si>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</si>
  <si>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</si>
  <si>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</si>
  <si>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</si>
  <si>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</si>
  <si>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</si>
  <si>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</si>
  <si>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</si>
  <si>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</si>
  <si>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</si>
  <si>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</si>
  <si>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</si>
  <si>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</si>
  <si>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</si>
  <si>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</si>
  <si>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</si>
  <si>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</si>
  <si>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</si>
  <si>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</si>
  <si>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</si>
  <si>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</si>
  <si>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</si>
  <si>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</si>
  <si>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</si>
  <si>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</si>
  <si>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</si>
  <si>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</si>
  <si>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</si>
  <si>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</si>
  <si>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</si>
  <si>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</si>
  <si>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</si>
  <si>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</si>
  <si>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</si>
  <si>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</si>
  <si>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</si>
  <si>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</si>
  <si>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</si>
  <si>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</si>
  <si>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</si>
  <si>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</si>
  <si>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</si>
  <si>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</si>
  <si>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</si>
  <si>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</si>
  <si>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</si>
  <si>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</si>
  <si>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</si>
  <si>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</si>
  <si>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</si>
  <si>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</si>
  <si>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</si>
  <si>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</si>
  <si>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</si>
  <si>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</si>
  <si>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</si>
  <si>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</si>
  <si>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</si>
  <si>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</si>
  <si>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</si>
  <si>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</si>
  <si>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</si>
  <si>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</si>
  <si>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</si>
  <si>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</si>
  <si>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</si>
  <si>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</si>
  <si>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</si>
  <si>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</si>
  <si>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</si>
  <si>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</si>
  <si>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</si>
  <si>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</si>
  <si>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</si>
  <si>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</si>
  <si>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</si>
  <si>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</si>
  <si>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</si>
  <si>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</si>
  <si>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</si>
  <si>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</si>
  <si>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</si>
  <si>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</si>
  <si>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</si>
  <si>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</si>
  <si>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</si>
  <si>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</si>
  <si>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</si>
  <si>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</si>
  <si>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</si>
  <si>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</si>
  <si>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</si>
  <si>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</si>
  <si>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</si>
  <si>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</si>
  <si>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</si>
  <si>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</si>
  <si>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</si>
  <si>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</si>
  <si>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</si>
  <si>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</si>
  <si>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</si>
  <si>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</si>
  <si>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</si>
  <si>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</si>
  <si>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</si>
  <si>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</si>
  <si>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</si>
  <si>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</si>
  <si>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</si>
  <si>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</si>
  <si>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</si>
  <si>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</si>
  <si>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</si>
  <si>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</si>
  <si>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</si>
  <si>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</si>
  <si>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</si>
  <si>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</si>
  <si>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</si>
  <si>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</si>
  <si>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</si>
  <si>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</si>
  <si>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</si>
  <si>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</si>
  <si>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</si>
  <si>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</si>
  <si>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</si>
  <si>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</si>
  <si>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</si>
  <si>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</si>
  <si>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</si>
  <si>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</si>
  <si>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</si>
  <si>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</si>
  <si>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</si>
  <si>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</si>
  <si>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</si>
  <si>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</si>
  <si>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</si>
  <si>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</si>
  <si>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</si>
  <si>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</si>
  <si>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</si>
  <si>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</si>
  <si>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</si>
  <si>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</si>
  <si>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</si>
  <si>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</si>
  <si>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</si>
  <si>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</si>
  <si>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</si>
  <si>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</si>
  <si>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</si>
  <si>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</si>
  <si>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</si>
  <si>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</si>
  <si>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</si>
  <si>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</si>
  <si>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</si>
  <si>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</si>
  <si>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</si>
  <si>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</si>
  <si>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</si>
  <si>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</si>
  <si>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</si>
  <si>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</si>
  <si>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</si>
  <si>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</si>
  <si>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</si>
  <si>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</si>
  <si>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</si>
  <si>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</si>
  <si>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</si>
  <si>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</si>
  <si>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</si>
  <si>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</si>
  <si>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</si>
  <si>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</si>
  <si>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</si>
  <si>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</si>
  <si>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</si>
  <si>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</si>
  <si>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</si>
  <si>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</si>
  <si>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</si>
  <si>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</si>
  <si>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</si>
  <si>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</si>
  <si>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</si>
  <si>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</si>
  <si>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</si>
  <si>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</si>
  <si>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</si>
  <si>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</si>
  <si>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</si>
  <si>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</si>
  <si>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</si>
  <si>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</si>
  <si>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</si>
  <si>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</si>
  <si>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</si>
  <si>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</si>
  <si>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</si>
  <si>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</si>
  <si>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</si>
  <si>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</si>
  <si>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</si>
  <si>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</si>
  <si>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</si>
  <si>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</si>
  <si>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</si>
  <si>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</si>
  <si>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</si>
  <si>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</si>
  <si>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</si>
  <si>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</si>
  <si>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</si>
  <si>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</si>
  <si>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</si>
  <si>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</si>
  <si>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</si>
  <si>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</si>
  <si>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</si>
  <si>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</si>
  <si>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</si>
  <si>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</si>
  <si>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</si>
  <si>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</si>
  <si>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</si>
  <si>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</si>
  <si>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</si>
  <si>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</si>
  <si>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</si>
  <si>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</si>
  <si>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</si>
  <si>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</si>
  <si>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</si>
  <si>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</si>
  <si>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</si>
  <si>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</si>
  <si>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</si>
  <si>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</si>
  <si>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</si>
  <si>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</si>
  <si>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</si>
  <si>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</si>
  <si>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</si>
  <si>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</si>
  <si>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</si>
  <si>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</si>
  <si>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</si>
  <si>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</si>
  <si>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</si>
  <si>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</si>
  <si>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</si>
  <si>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</si>
  <si>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</si>
  <si>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</si>
  <si>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</si>
  <si>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</si>
  <si>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</si>
  <si>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</si>
  <si>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</si>
  <si>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</si>
  <si>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</si>
  <si>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</si>
  <si>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</si>
  <si>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</si>
  <si>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</si>
  <si>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</si>
  <si>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</si>
  <si>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</si>
  <si>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</si>
  <si>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</si>
  <si>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</si>
  <si>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</si>
  <si>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</si>
  <si>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</si>
  <si>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</si>
  <si>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</si>
  <si>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</si>
  <si>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</si>
  <si>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</si>
  <si>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</si>
  <si>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</si>
  <si>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</si>
  <si>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</si>
  <si>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</si>
  <si>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</si>
  <si>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</si>
  <si>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</si>
  <si>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</si>
  <si>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</si>
  <si>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</si>
  <si>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</si>
  <si>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</si>
  <si>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</si>
  <si>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</si>
  <si>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</si>
  <si>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</si>
  <si>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</si>
  <si>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</si>
  <si>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</si>
  <si>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</si>
  <si>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</si>
  <si>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</si>
  <si>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</si>
  <si>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</si>
  <si>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</si>
  <si>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</si>
  <si>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</si>
  <si>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</si>
  <si>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</si>
  <si>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</si>
  <si>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</si>
  <si>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</si>
  <si>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</si>
  <si>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</si>
  <si>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</si>
  <si>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</si>
  <si>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</si>
  <si>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</si>
  <si>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</si>
  <si>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</si>
  <si>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</si>
  <si>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</si>
  <si>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</si>
  <si>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</si>
  <si>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</si>
  <si>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</si>
  <si>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</si>
  <si>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</si>
  <si>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</si>
  <si>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</si>
  <si>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</si>
  <si>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</si>
  <si>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</si>
  <si>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</si>
  <si>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</si>
  <si>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</si>
  <si>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</si>
  <si>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</si>
  <si>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</si>
  <si>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</si>
  <si>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</si>
  <si>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</si>
  <si>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</si>
  <si>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</si>
  <si>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</si>
  <si>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</si>
  <si>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</si>
  <si>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</si>
  <si>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</si>
  <si>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</si>
  <si>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</si>
  <si>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</si>
  <si>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</si>
  <si>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</si>
  <si>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</si>
  <si>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</si>
  <si>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</si>
  <si>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</si>
  <si>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</si>
  <si>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</si>
  <si>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</si>
  <si>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</si>
  <si>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</si>
  <si>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</si>
  <si>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</si>
  <si>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</si>
  <si>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</si>
  <si>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</si>
  <si>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</si>
  <si>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</si>
  <si>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</si>
  <si>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</si>
  <si>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</si>
  <si>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</si>
  <si>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</si>
  <si>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</si>
  <si>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</si>
  <si>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</si>
  <si>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</si>
  <si>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</si>
  <si>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</si>
  <si>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</si>
  <si>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</si>
  <si>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</si>
  <si>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</si>
  <si>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</si>
  <si>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</si>
  <si>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</si>
  <si>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</si>
  <si>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</si>
  <si>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</si>
  <si>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</si>
  <si>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</si>
  <si>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</si>
  <si>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</si>
  <si>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</si>
  <si>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</si>
  <si>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</si>
  <si>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</si>
  <si>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</si>
  <si>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</si>
  <si>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</si>
  <si>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</si>
  <si>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</si>
  <si>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</si>
  <si>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</si>
  <si>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</si>
  <si>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</si>
  <si>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</si>
  <si>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</si>
  <si>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</si>
  <si>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</si>
  <si>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</si>
  <si>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</si>
  <si>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</si>
  <si>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</si>
  <si>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</si>
  <si>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</si>
  <si>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</si>
  <si>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</si>
  <si>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</si>
  <si>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</si>
  <si>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</si>
  <si>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</si>
  <si>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</si>
  <si>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</si>
  <si>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</si>
  <si>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</si>
  <si>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</si>
  <si>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</si>
  <si>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</si>
  <si>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</si>
  <si>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</si>
  <si>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</si>
  <si>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</si>
  <si>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</si>
  <si>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</si>
  <si>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</si>
  <si>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</si>
  <si>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</si>
  <si>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</si>
  <si>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</si>
  <si>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</si>
  <si>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</si>
  <si>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</si>
  <si>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</si>
  <si>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</si>
  <si>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</si>
  <si>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</si>
  <si>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</si>
  <si>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</si>
  <si>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</si>
  <si>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</si>
  <si>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</si>
  <si>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</si>
  <si>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</si>
  <si>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</si>
  <si>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</si>
  <si>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</si>
  <si>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</si>
  <si>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</si>
  <si>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</si>
  <si>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</si>
  <si>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</si>
  <si>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</si>
  <si>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</si>
  <si>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</si>
  <si>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</si>
  <si>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</si>
  <si>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</si>
  <si>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</si>
  <si>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</si>
  <si>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</si>
  <si>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</si>
  <si>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</si>
  <si>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</si>
  <si>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</si>
  <si>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</si>
  <si>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</si>
  <si>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</si>
  <si>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</si>
  <si>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</si>
  <si>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</si>
  <si>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</si>
  <si>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</si>
  <si>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</si>
  <si>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</si>
  <si>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</si>
  <si>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</si>
  <si>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</si>
  <si>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</si>
  <si>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</si>
  <si>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</si>
  <si>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</si>
  <si>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</si>
  <si>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</si>
  <si>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</si>
  <si>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</si>
  <si>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</si>
  <si>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</si>
  <si>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</si>
  <si>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</si>
  <si>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</si>
  <si>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</si>
  <si>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</si>
  <si>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</si>
  <si>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</si>
  <si>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</si>
  <si>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</si>
  <si>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</si>
  <si>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</si>
  <si>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</si>
  <si>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</si>
  <si>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</si>
  <si>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</si>
  <si>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</si>
  <si>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</si>
  <si>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</si>
  <si>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</si>
  <si>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</si>
  <si>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</si>
  <si>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</si>
  <si>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</si>
  <si>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</si>
  <si>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</si>
  <si>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</si>
  <si>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</si>
  <si>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</si>
  <si>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</si>
  <si>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</si>
  <si>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</si>
  <si>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</si>
  <si>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</si>
  <si>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</si>
  <si>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</si>
  <si>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</si>
  <si>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</si>
  <si>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</si>
  <si>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</si>
  <si>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</si>
  <si>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</si>
  <si>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</si>
  <si>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</si>
  <si>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</si>
  <si>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</si>
  <si>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</si>
  <si>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</si>
  <si>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</si>
  <si>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</si>
  <si>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</si>
  <si>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</si>
  <si>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</si>
  <si>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</si>
  <si>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</si>
  <si>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</si>
  <si>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</si>
  <si>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</si>
  <si>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</si>
  <si>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</si>
  <si>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</si>
  <si>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</si>
  <si>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</si>
  <si>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</si>
  <si>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</si>
  <si>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</si>
  <si>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</si>
  <si>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</si>
  <si>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</si>
  <si>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</si>
  <si>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</si>
  <si>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</si>
  <si>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</si>
  <si>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</si>
  <si>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</si>
  <si>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</si>
  <si>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</si>
  <si>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</si>
  <si>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</si>
  <si>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</si>
  <si>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</si>
  <si>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</si>
  <si>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</si>
  <si>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</si>
  <si>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</si>
  <si>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</si>
  <si>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</si>
  <si>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</si>
  <si>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</si>
  <si>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</si>
  <si>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</si>
  <si>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</si>
  <si>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</si>
  <si>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</si>
  <si>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</si>
  <si>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</si>
  <si>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</si>
  <si>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</si>
  <si>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</si>
  <si>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</si>
  <si>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</si>
  <si>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</si>
  <si>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</si>
  <si>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</si>
  <si>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</si>
  <si>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</si>
  <si>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</si>
  <si>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</si>
  <si>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</si>
  <si>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</si>
  <si>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</si>
  <si>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</si>
  <si>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</si>
  <si>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</si>
  <si>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</si>
  <si>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</si>
  <si>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</si>
  <si>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</si>
  <si>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</si>
  <si>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</si>
  <si>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</si>
  <si>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</si>
  <si>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</si>
  <si>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</si>
  <si>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</si>
  <si>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</si>
  <si>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</si>
  <si>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</si>
  <si>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</si>
  <si>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</si>
  <si>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</si>
  <si>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</si>
  <si>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</si>
  <si>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</si>
  <si>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</si>
  <si>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</si>
  <si>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</si>
  <si>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</si>
  <si>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</si>
  <si>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</si>
  <si>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</si>
  <si>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</si>
  <si>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</si>
  <si>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</si>
  <si>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</si>
  <si>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</si>
  <si>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</si>
  <si>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</si>
  <si>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</si>
  <si>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</si>
  <si>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</si>
  <si>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</si>
  <si>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</si>
  <si>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</si>
  <si>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</si>
  <si>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</si>
  <si>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</si>
  <si>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</si>
  <si>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</si>
  <si>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</si>
  <si>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</si>
  <si>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</si>
  <si>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</si>
  <si>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</si>
  <si>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</si>
  <si>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</si>
  <si>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</si>
  <si>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</si>
  <si>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</si>
  <si>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</si>
  <si>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</si>
  <si>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</si>
  <si>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</si>
  <si>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</si>
  <si>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</si>
  <si>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</si>
  <si>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</si>
  <si>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</si>
  <si>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</si>
  <si>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</si>
  <si>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</si>
  <si>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</si>
  <si>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</si>
  <si>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</si>
  <si>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</si>
  <si>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</si>
  <si>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</si>
  <si>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</si>
  <si>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</si>
  <si>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</si>
  <si>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</si>
  <si>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</si>
  <si>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</si>
  <si>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</si>
  <si>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</si>
  <si>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</si>
  <si>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</si>
  <si>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</si>
  <si>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</si>
  <si>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</si>
  <si>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</si>
  <si>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</si>
  <si>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</si>
  <si>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</si>
  <si>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</si>
  <si>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</si>
  <si>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</si>
  <si>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</si>
  <si>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</si>
  <si>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</si>
  <si>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</si>
  <si>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</si>
  <si>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</si>
  <si>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</si>
  <si>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</si>
  <si>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</si>
  <si>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</si>
  <si>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</si>
  <si>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</si>
  <si>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</si>
  <si>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</si>
  <si>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</si>
  <si>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</si>
  <si>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</si>
  <si>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</si>
  <si>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</si>
  <si>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</si>
  <si>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</si>
  <si>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</si>
  <si>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</si>
  <si>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</si>
  <si>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</si>
  <si>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</si>
  <si>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</si>
  <si>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</si>
  <si>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</si>
  <si>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</si>
  <si>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</si>
  <si>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</si>
  <si>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</si>
  <si>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</si>
  <si>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</si>
  <si>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</si>
  <si>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</si>
  <si>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</si>
  <si>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</si>
  <si>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</si>
  <si>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</si>
  <si>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</si>
  <si>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</si>
  <si>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</si>
  <si>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</si>
  <si>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</si>
  <si>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</si>
  <si>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</si>
  <si>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</si>
  <si>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</si>
  <si>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</si>
  <si>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</si>
  <si>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</si>
  <si>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</si>
  <si>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</si>
  <si>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</si>
  <si>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</si>
  <si>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</si>
  <si>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</si>
  <si>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</si>
  <si>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</si>
  <si>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</si>
  <si>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</si>
  <si>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</si>
  <si>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</si>
  <si>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</si>
  <si>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</si>
  <si>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</si>
  <si>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</si>
  <si>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</si>
  <si>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</si>
  <si>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</si>
  <si>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</si>
  <si>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</si>
  <si>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</si>
  <si>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</si>
  <si>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</si>
  <si>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</si>
  <si>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</si>
  <si>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</si>
  <si>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</si>
  <si>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</si>
  <si>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</si>
  <si>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</si>
  <si>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</si>
  <si>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</si>
  <si>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</si>
  <si>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</si>
  <si>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</si>
  <si>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</si>
  <si>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</si>
  <si>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</si>
  <si>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</si>
  <si>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</si>
  <si>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</si>
  <si>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</si>
  <si>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</si>
  <si>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</si>
  <si>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</si>
  <si>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</si>
  <si>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</si>
  <si>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</si>
  <si>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</si>
  <si>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</si>
  <si>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</si>
  <si>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</si>
  <si>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</si>
  <si>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</si>
  <si>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</si>
  <si>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</si>
  <si>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</si>
  <si>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</si>
  <si>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</si>
  <si>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</si>
  <si>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</si>
  <si>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</si>
  <si>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</si>
  <si>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</si>
  <si>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</si>
  <si>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</si>
  <si>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</si>
  <si>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</si>
  <si>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</si>
  <si>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</si>
  <si>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</si>
  <si>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</si>
  <si>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</si>
  <si>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</si>
  <si>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</si>
  <si>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</si>
  <si>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</si>
  <si>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</si>
  <si>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</si>
  <si>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</si>
  <si>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</si>
  <si>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</si>
  <si>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</si>
  <si>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</si>
  <si>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</si>
  <si>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</si>
  <si>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</si>
  <si>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</si>
  <si>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</si>
  <si>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</si>
  <si>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</si>
  <si>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</si>
  <si>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</si>
  <si>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</si>
  <si>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</si>
  <si>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</si>
  <si>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</si>
  <si>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</si>
  <si>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</si>
  <si>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</si>
  <si>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</si>
  <si>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</si>
  <si>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</si>
  <si>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</si>
  <si>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</si>
  <si>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</si>
  <si>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</si>
  <si>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</si>
  <si>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</si>
  <si>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</si>
  <si>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</si>
  <si>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</si>
  <si>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</si>
  <si>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</si>
  <si>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</si>
  <si>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</si>
  <si>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</si>
  <si>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</si>
  <si>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</si>
  <si>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</si>
  <si>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</si>
  <si>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</si>
  <si>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</si>
  <si>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</si>
  <si>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</si>
  <si>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</si>
  <si>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</si>
  <si>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</si>
  <si>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</si>
  <si>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</si>
  <si>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</si>
  <si>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</si>
  <si>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</si>
  <si>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</si>
  <si>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</si>
  <si>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</si>
  <si>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</si>
  <si>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</si>
  <si>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</si>
  <si>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</si>
  <si>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</si>
  <si>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</si>
  <si>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</si>
  <si>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</si>
  <si>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</si>
  <si>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</si>
  <si>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</si>
  <si>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</si>
  <si>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</si>
  <si>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</si>
  <si>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</si>
  <si>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</si>
  <si>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</si>
  <si>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</si>
  <si>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</si>
  <si>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</si>
  <si>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</si>
  <si>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</si>
  <si>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</si>
  <si>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</si>
  <si>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</si>
  <si>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</si>
  <si>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</si>
  <si>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</si>
  <si>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</si>
  <si>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</si>
  <si>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</si>
  <si>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</si>
  <si>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</si>
  <si>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</si>
  <si>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</si>
  <si>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</si>
  <si>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</si>
  <si>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</si>
  <si>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</si>
  <si>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</si>
  <si>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</si>
  <si>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</si>
  <si>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</si>
  <si>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</si>
  <si>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</si>
  <si>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</si>
  <si>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</si>
  <si>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</si>
  <si>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</si>
  <si>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</si>
  <si>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</si>
  <si>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</si>
  <si>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</si>
  <si>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</si>
  <si>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</si>
  <si>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</si>
  <si>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</si>
  <si>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</si>
  <si>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</si>
  <si>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</si>
  <si>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</si>
  <si>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</si>
  <si>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</si>
  <si>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</si>
  <si>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</si>
  <si>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</si>
  <si>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</si>
  <si>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</si>
  <si>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</si>
  <si>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</si>
  <si>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</si>
  <si>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</si>
  <si>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</si>
  <si>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</si>
  <si>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</si>
  <si>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</si>
  <si>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</si>
  <si>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</si>
  <si>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</si>
  <si>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</si>
  <si>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</si>
  <si>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</si>
  <si>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</si>
  <si>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</si>
  <si>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</si>
  <si>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</si>
  <si>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</si>
  <si>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</si>
  <si>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</si>
  <si>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</si>
  <si>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</si>
  <si>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</si>
  <si>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</si>
  <si>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</si>
  <si>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</si>
  <si>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</si>
  <si>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</si>
  <si>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</si>
  <si>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</si>
  <si>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</si>
  <si>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</si>
  <si>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</si>
  <si>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</si>
  <si>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</si>
  <si>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</si>
  <si>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</si>
  <si>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</si>
  <si>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</si>
  <si>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</si>
  <si>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</si>
  <si>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</si>
  <si>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</si>
  <si>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</si>
  <si>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</si>
  <si>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</si>
  <si>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</si>
  <si>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</si>
  <si>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</si>
  <si>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</si>
  <si>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</si>
  <si>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</si>
  <si>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</si>
  <si>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</si>
  <si>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</si>
  <si>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</si>
  <si>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</si>
  <si>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</si>
  <si>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</si>
  <si>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</si>
  <si>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</si>
  <si>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</si>
  <si>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</si>
  <si>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</si>
  <si>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</si>
  <si>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</si>
  <si>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</si>
  <si>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</si>
  <si>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</si>
  <si>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</si>
  <si>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</si>
  <si>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</si>
  <si>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</si>
  <si>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</si>
  <si>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</si>
  <si>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</si>
  <si>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</si>
  <si>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</si>
  <si>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</si>
  <si>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</si>
  <si>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</si>
  <si>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</si>
  <si>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</si>
  <si>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</si>
  <si>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</si>
  <si>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</si>
  <si>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</si>
  <si>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</si>
  <si>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</si>
  <si>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</si>
  <si>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</si>
  <si>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</si>
  <si>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</si>
  <si>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</si>
  <si>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</si>
  <si>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</si>
  <si>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</si>
  <si>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</si>
  <si>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</si>
  <si>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</si>
  <si>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</si>
  <si>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</si>
  <si>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</si>
  <si>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</si>
  <si>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</si>
  <si>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</si>
  <si>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</si>
  <si>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</si>
  <si>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</si>
  <si>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</si>
  <si>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</si>
  <si>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</si>
  <si>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</si>
  <si>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</si>
  <si>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</si>
  <si>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</si>
  <si>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</si>
  <si>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</si>
  <si>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</si>
  <si>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</si>
  <si>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</si>
  <si>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</si>
  <si>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</si>
  <si>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</si>
  <si>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</si>
  <si>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</si>
  <si>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</si>
  <si>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</si>
  <si>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</si>
  <si>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</si>
  <si>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</si>
  <si>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</si>
  <si>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</si>
  <si>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</si>
  <si>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</si>
  <si>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</si>
  <si>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</si>
  <si>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</si>
  <si>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</si>
  <si>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</si>
  <si>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</si>
  <si>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</si>
  <si>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</si>
  <si>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</si>
  <si>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</si>
  <si>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</si>
  <si>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</si>
  <si>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</si>
  <si>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</si>
  <si>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</si>
  <si>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</si>
  <si>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</si>
  <si>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</si>
  <si>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</si>
  <si>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</si>
  <si>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</si>
  <si>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</si>
  <si>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</si>
  <si>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</si>
  <si>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</si>
  <si>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</si>
  <si>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</si>
  <si>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</si>
  <si>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</si>
  <si>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</si>
  <si>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</si>
  <si>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</si>
  <si>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</si>
  <si>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</si>
  <si>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</si>
  <si>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</si>
  <si>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</si>
  <si>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</si>
  <si>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</si>
  <si>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</si>
  <si>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</si>
  <si>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</si>
  <si>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</si>
  <si>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</si>
  <si>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</si>
  <si>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</si>
  <si>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</si>
  <si>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</si>
  <si>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</si>
  <si>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</si>
  <si>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</si>
  <si>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</si>
  <si>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</si>
  <si>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</si>
  <si>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</si>
  <si>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</si>
  <si>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</si>
  <si>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</si>
  <si>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</si>
  <si>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</si>
  <si>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</si>
  <si>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</si>
  <si>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</si>
  <si>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</si>
  <si>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</si>
  <si>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</si>
  <si>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</si>
  <si>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</si>
  <si>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</si>
  <si>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</si>
  <si>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</si>
  <si>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</si>
  <si>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</si>
  <si>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</si>
  <si>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</si>
  <si>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</si>
  <si>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</si>
  <si>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</si>
  <si>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</si>
  <si>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</si>
  <si>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</si>
  <si>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</si>
  <si>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</si>
  <si>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</si>
  <si>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</si>
  <si>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</si>
  <si>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</si>
  <si>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</si>
  <si>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</si>
  <si>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</si>
  <si>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</si>
  <si>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</si>
  <si>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</si>
  <si>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</si>
  <si>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</si>
  <si>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</si>
  <si>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</si>
  <si>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</si>
  <si>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</si>
  <si>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</si>
  <si>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</si>
  <si>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</si>
  <si>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</si>
  <si>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</si>
  <si>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</si>
  <si>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</si>
  <si>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</si>
  <si>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</si>
  <si>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</si>
  <si>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</si>
  <si>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</si>
  <si>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</si>
  <si>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</si>
  <si>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</si>
  <si>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</si>
  <si>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</si>
  <si>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</si>
  <si>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</si>
  <si>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</si>
  <si>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</si>
  <si>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</si>
  <si>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</si>
  <si>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</si>
  <si>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</si>
  <si>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</si>
  <si>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</si>
  <si>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</si>
  <si>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</si>
  <si>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</si>
  <si>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</si>
  <si>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</si>
  <si>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</si>
  <si>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</si>
  <si>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</si>
  <si>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</si>
  <si>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</si>
  <si>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</si>
  <si>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</si>
  <si>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</si>
  <si>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</si>
  <si>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</si>
  <si>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</si>
  <si>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</si>
  <si>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</si>
  <si>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</si>
  <si>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</si>
  <si>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</si>
  <si>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</si>
  <si>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</si>
  <si>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</si>
  <si>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</si>
  <si>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</si>
  <si>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</si>
  <si>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</si>
  <si>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</si>
  <si>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</si>
  <si>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</si>
  <si>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</si>
  <si>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</si>
  <si>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</si>
  <si>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</si>
  <si>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</si>
  <si>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</si>
  <si>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</si>
  <si>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</si>
  <si>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</si>
  <si>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</si>
  <si>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</si>
  <si>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</si>
  <si>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</si>
  <si>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</si>
  <si>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</si>
  <si>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</si>
  <si>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</si>
  <si>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</si>
  <si>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</si>
  <si>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</si>
  <si>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</si>
  <si>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</si>
  <si>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</si>
  <si>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</si>
  <si>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</si>
  <si>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</si>
  <si>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</si>
  <si>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</si>
  <si>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</si>
  <si>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</si>
  <si>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</si>
  <si>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</si>
  <si>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</si>
  <si>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</si>
  <si>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</si>
  <si>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</si>
  <si>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</si>
  <si>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</si>
  <si>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</si>
  <si>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</si>
  <si>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</si>
  <si>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</si>
  <si>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</si>
  <si>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</si>
  <si>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</si>
  <si>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</si>
  <si>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</si>
  <si>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</si>
  <si>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</si>
  <si>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</si>
  <si>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</si>
  <si>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</si>
  <si>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</si>
  <si>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</si>
  <si>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</si>
  <si>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</si>
  <si>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</si>
  <si>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</si>
  <si>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</si>
  <si>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</si>
  <si>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</si>
  <si>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</si>
  <si>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</si>
  <si>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</si>
  <si>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</si>
  <si>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</si>
  <si>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</si>
  <si>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</si>
  <si>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</si>
  <si>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</si>
  <si>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</si>
  <si>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</si>
  <si>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</si>
  <si>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</si>
  <si>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</si>
  <si>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</si>
  <si>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</si>
  <si>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</si>
  <si>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</si>
  <si>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</si>
  <si>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</si>
  <si>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</si>
  <si>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</si>
  <si>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</si>
  <si>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</si>
  <si>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</si>
  <si>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</si>
  <si>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</si>
  <si>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</si>
  <si>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</si>
  <si>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</si>
  <si>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</si>
  <si>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</si>
  <si>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</si>
  <si>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</si>
  <si>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</si>
  <si>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</si>
  <si>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</si>
  <si>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</si>
  <si>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</si>
  <si>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</si>
  <si>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</si>
  <si>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</si>
  <si>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</si>
  <si>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</si>
  <si>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</si>
  <si>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</si>
  <si>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</si>
  <si>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</si>
  <si>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</si>
  <si>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</si>
  <si>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</si>
  <si>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</si>
  <si>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</si>
  <si>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</si>
  <si>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</si>
  <si>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</si>
  <si>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</si>
  <si>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</si>
  <si>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</si>
  <si>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</si>
  <si>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</si>
  <si>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</si>
  <si>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</si>
  <si>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</si>
  <si>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</si>
  <si>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</si>
  <si>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</si>
  <si>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</si>
  <si>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</si>
  <si>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</si>
  <si>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</si>
  <si>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</si>
  <si>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</si>
  <si>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</si>
  <si>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</si>
  <si>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</si>
  <si>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</si>
  <si>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</si>
  <si>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</si>
  <si>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</si>
  <si>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</si>
  <si>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</si>
  <si>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</si>
  <si>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</si>
  <si>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</si>
  <si>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</si>
  <si>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</si>
  <si>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</si>
  <si>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</si>
  <si>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</si>
  <si>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</si>
  <si>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</si>
  <si>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</si>
  <si>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</si>
  <si>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</si>
  <si>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</si>
  <si>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</si>
  <si>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</si>
  <si>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</si>
  <si>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</si>
  <si>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</si>
  <si>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</si>
  <si>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</si>
  <si>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</si>
  <si>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</si>
  <si>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</si>
  <si>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</si>
  <si>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</si>
  <si>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</si>
  <si>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</si>
  <si>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</si>
  <si>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</si>
  <si>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</si>
  <si>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</si>
  <si>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</si>
  <si>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</si>
  <si>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</si>
  <si>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</si>
  <si>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</si>
  <si>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</si>
  <si>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</si>
  <si>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</si>
  <si>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</si>
  <si>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</si>
  <si>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</si>
  <si>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</si>
  <si>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</si>
  <si>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</si>
  <si>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</si>
  <si>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</si>
  <si>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</si>
  <si>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</si>
  <si>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</si>
  <si>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</si>
  <si>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</si>
  <si>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</si>
  <si>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</si>
  <si>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</si>
  <si>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</si>
  <si>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</si>
  <si>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</si>
  <si>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</si>
  <si>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</si>
  <si>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</si>
  <si>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</si>
  <si>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</si>
  <si>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</si>
  <si>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</si>
  <si>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</si>
  <si>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</si>
  <si>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</si>
  <si>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</si>
  <si>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</si>
  <si>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</si>
  <si>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</si>
  <si>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</si>
  <si>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</si>
  <si>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</si>
  <si>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</si>
  <si>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</si>
  <si>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</si>
  <si>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</si>
  <si>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</si>
  <si>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</si>
  <si>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</si>
  <si>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</si>
  <si>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</si>
  <si>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</si>
  <si>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</si>
  <si>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</si>
  <si>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</si>
  <si>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</si>
  <si>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</si>
  <si>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</si>
  <si>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</si>
  <si>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</si>
  <si>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</si>
  <si>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</si>
  <si>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</si>
  <si>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</si>
  <si>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</si>
  <si>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</si>
  <si>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</si>
  <si>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</si>
  <si>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</si>
  <si>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</si>
  <si>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</si>
  <si>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</si>
  <si>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</si>
  <si>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</si>
  <si>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</si>
  <si>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</si>
  <si>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</si>
  <si>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</si>
  <si>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</si>
  <si>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</si>
  <si>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</si>
  <si>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</si>
  <si>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</si>
  <si>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</si>
  <si>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</si>
  <si>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</si>
  <si>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</si>
  <si>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</si>
  <si>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</si>
  <si>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</si>
  <si>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</si>
  <si>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</si>
  <si>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</si>
  <si>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</si>
  <si>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</si>
  <si>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</si>
  <si>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</si>
  <si>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</si>
  <si>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</si>
  <si>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</si>
  <si>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</si>
  <si>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</si>
  <si>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</si>
  <si>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</si>
  <si>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</si>
  <si>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</si>
  <si>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</si>
  <si>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</si>
  <si>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</si>
  <si>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</si>
  <si>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</si>
  <si>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</si>
  <si>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</si>
  <si>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</si>
  <si>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</si>
  <si>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</si>
  <si>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</si>
  <si>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</si>
  <si>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</si>
  <si>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</si>
  <si>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</si>
  <si>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</si>
  <si>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</si>
  <si>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</si>
  <si>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</si>
  <si>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</si>
  <si>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</si>
  <si>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</si>
  <si>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</si>
  <si>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</si>
  <si>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</si>
  <si>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</si>
  <si>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</si>
  <si>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</si>
  <si>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</si>
  <si>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</si>
  <si>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</si>
  <si>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</si>
  <si>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</si>
  <si>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</si>
  <si>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</si>
  <si>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</si>
  <si>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</si>
  <si>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</si>
  <si>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</si>
  <si>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</si>
  <si>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</si>
  <si>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</si>
  <si>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</si>
  <si>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</si>
  <si>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</si>
  <si>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</si>
  <si>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</si>
  <si>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</si>
  <si>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</si>
  <si>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</si>
  <si>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</si>
  <si>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</si>
  <si>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</si>
  <si>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</si>
  <si>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</si>
  <si>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</si>
  <si>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</si>
  <si>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</si>
  <si>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</si>
  <si>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</si>
  <si>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</si>
  <si>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</si>
  <si>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</si>
  <si>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</si>
  <si>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</si>
  <si>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</si>
  <si>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</si>
  <si>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</si>
  <si>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</si>
  <si>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</si>
  <si>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</si>
  <si>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</si>
  <si>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</si>
  <si>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</si>
  <si>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</si>
  <si>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</si>
  <si>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</si>
  <si>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</si>
  <si>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</si>
  <si>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</si>
  <si>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</si>
  <si>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</si>
  <si>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</si>
  <si>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</si>
  <si>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</si>
  <si>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</si>
  <si>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</si>
  <si>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</si>
  <si>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</si>
  <si>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</si>
  <si>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</si>
  <si>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</si>
  <si>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</si>
  <si>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</si>
  <si>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</si>
  <si>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</si>
  <si>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</si>
  <si>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</si>
  <si>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</si>
  <si>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</si>
  <si>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</si>
  <si>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</si>
  <si>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</si>
  <si>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</si>
  <si>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</si>
  <si>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</si>
  <si>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</si>
  <si>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</si>
  <si>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</si>
  <si>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</si>
  <si>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</si>
  <si>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</si>
  <si>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</si>
  <si>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</si>
  <si>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</si>
  <si>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</si>
  <si>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</si>
  <si>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</si>
  <si>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</si>
  <si>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</si>
  <si>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</si>
  <si>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</si>
  <si>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</si>
  <si>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</si>
  <si>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</si>
  <si>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</si>
  <si>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</si>
  <si>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</si>
  <si>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</si>
  <si>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</si>
  <si>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</si>
  <si>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</si>
  <si>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</si>
  <si>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</si>
  <si>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</si>
  <si>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</si>
  <si>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</si>
  <si>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</si>
  <si>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</si>
  <si>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</si>
  <si>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</si>
  <si>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</si>
  <si>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</si>
  <si>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</si>
  <si>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</si>
  <si>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</si>
  <si>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</si>
  <si>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</si>
  <si>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</si>
  <si>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</si>
  <si>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</si>
  <si>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</si>
  <si>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</si>
  <si>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</si>
  <si>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</si>
  <si>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</si>
  <si>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</si>
  <si>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</si>
  <si>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</si>
  <si>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</si>
  <si>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</si>
  <si>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</si>
  <si>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</si>
  <si>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</si>
  <si>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</si>
  <si>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</si>
  <si>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</si>
  <si>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</si>
  <si>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</si>
  <si>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</si>
  <si>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</si>
  <si>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</si>
  <si>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</si>
  <si>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</si>
  <si>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</si>
  <si>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</si>
  <si>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</si>
  <si>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</si>
  <si>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</si>
  <si>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</si>
  <si>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</si>
  <si>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</si>
  <si>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</si>
  <si>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</si>
  <si>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</si>
  <si>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</si>
  <si>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</si>
  <si>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</si>
  <si>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</si>
  <si>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</si>
  <si>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</si>
  <si>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</si>
  <si>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</si>
  <si>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</si>
  <si>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</si>
  <si>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</si>
  <si>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</si>
  <si>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</si>
  <si>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</si>
  <si>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</si>
  <si>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</si>
  <si>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</si>
  <si>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</si>
  <si>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</si>
  <si>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</si>
  <si>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</si>
  <si>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</si>
  <si>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</si>
  <si>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</si>
  <si>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</si>
  <si>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</si>
  <si>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</si>
  <si>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</si>
  <si>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</si>
  <si>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</si>
  <si>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</si>
  <si>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</si>
  <si>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</si>
  <si>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</si>
  <si>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</si>
  <si>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</si>
  <si>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</si>
  <si>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</si>
  <si>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</si>
  <si>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</si>
  <si>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</si>
  <si>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</si>
  <si>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</si>
  <si>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</si>
  <si>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</si>
  <si>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</si>
  <si>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</si>
  <si>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</si>
  <si>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</si>
  <si>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</si>
  <si>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</si>
  <si>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</si>
  <si>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</si>
  <si>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</si>
  <si>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</si>
  <si>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</si>
  <si>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</si>
  <si>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</si>
  <si>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</si>
  <si>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</si>
  <si>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</si>
  <si>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</si>
  <si>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</si>
  <si>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</si>
  <si>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</si>
  <si>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</si>
  <si>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</si>
  <si>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</si>
  <si>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</si>
  <si>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</si>
  <si>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</si>
  <si>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</si>
  <si>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</si>
  <si>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</si>
  <si>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</si>
  <si>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</si>
  <si>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</si>
  <si>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</si>
  <si>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</si>
  <si>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</si>
  <si>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</si>
  <si>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</si>
  <si>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</si>
  <si>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</si>
  <si>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</si>
  <si>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</si>
  <si>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</si>
  <si>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</si>
  <si>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</si>
  <si>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</si>
  <si>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</si>
  <si>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</si>
  <si>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</si>
  <si>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</si>
  <si>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</si>
  <si>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</si>
  <si>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</si>
  <si>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</si>
  <si>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</si>
  <si>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</si>
  <si>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</si>
  <si>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</si>
  <si>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</si>
  <si>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</si>
  <si>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</si>
  <si>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</si>
  <si>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</si>
  <si>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</si>
  <si>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</si>
  <si>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</si>
  <si>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</si>
  <si>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</si>
  <si>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</si>
  <si>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</si>
  <si>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</si>
  <si>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</si>
  <si>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</si>
  <si>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</si>
  <si>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</si>
  <si>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</si>
  <si>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</si>
  <si>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</si>
  <si>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</si>
  <si>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</si>
  <si>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</si>
  <si>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</si>
  <si>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</si>
  <si>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</si>
  <si>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</si>
  <si>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</si>
  <si>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</si>
  <si>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</si>
  <si>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</si>
  <si>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</si>
  <si>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</si>
  <si>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</si>
  <si>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</si>
  <si>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</si>
  <si>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</si>
  <si>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</si>
  <si>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</si>
  <si>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</si>
  <si>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</si>
  <si>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</si>
  <si>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</si>
  <si>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</si>
  <si>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</si>
  <si>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</si>
  <si>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</si>
  <si>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</si>
  <si>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</si>
  <si>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</si>
  <si>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</si>
  <si>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</si>
  <si>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</si>
  <si>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</si>
  <si>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</si>
  <si>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</si>
  <si>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</si>
  <si>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</si>
  <si>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</si>
  <si>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</si>
  <si>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</si>
  <si>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</si>
  <si>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</si>
  <si>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</si>
  <si>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</si>
  <si>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</si>
  <si>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</si>
  <si>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</si>
  <si>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</si>
  <si>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</si>
  <si>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</si>
  <si>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</si>
  <si>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</si>
  <si>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</si>
  <si>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</si>
  <si>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</si>
  <si>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</si>
  <si>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</si>
  <si>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</si>
  <si>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</si>
  <si>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</si>
  <si>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</si>
  <si>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</si>
  <si>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</si>
  <si>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</si>
  <si>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</si>
  <si>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</si>
  <si>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</si>
  <si>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</si>
  <si>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</si>
  <si>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</si>
  <si>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</si>
  <si>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</si>
  <si>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</si>
  <si>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</si>
  <si>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</si>
  <si>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</si>
  <si>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</si>
  <si>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</si>
  <si>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</si>
  <si>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</si>
  <si>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</si>
  <si>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</si>
  <si>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</si>
  <si>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</si>
  <si>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</si>
  <si>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</si>
  <si>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</si>
  <si>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</si>
  <si>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</si>
  <si>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</si>
  <si>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</si>
  <si>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</si>
  <si>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</si>
  <si>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</si>
  <si>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</si>
  <si>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</si>
  <si>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</si>
  <si>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</si>
  <si>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</si>
  <si>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</si>
  <si>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</si>
  <si>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</si>
  <si>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</si>
  <si>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</si>
  <si>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</si>
  <si>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</si>
  <si>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</si>
  <si>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</si>
  <si>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</si>
  <si>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</si>
  <si>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</si>
  <si>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</si>
  <si>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</si>
  <si>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</si>
  <si>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</si>
  <si>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</si>
  <si>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</si>
  <si>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</si>
  <si>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</si>
  <si>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</si>
  <si>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</si>
  <si>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</si>
  <si>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</si>
  <si>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</si>
  <si>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</si>
  <si>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</si>
  <si>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</si>
  <si>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</si>
  <si>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</si>
  <si>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</si>
  <si>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</si>
  <si>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</si>
  <si>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</si>
  <si>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</si>
  <si>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</si>
  <si>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</si>
  <si>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</si>
  <si>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</si>
  <si>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</si>
  <si>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</si>
  <si>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</si>
  <si>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</si>
  <si>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</si>
  <si>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</si>
  <si>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</si>
  <si>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</si>
  <si>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</si>
  <si>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</si>
  <si>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</si>
  <si>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</si>
  <si>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</si>
  <si>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</si>
  <si>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</si>
  <si>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</si>
  <si>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</si>
  <si>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</si>
  <si>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</si>
  <si>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</si>
  <si>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</si>
  <si>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</si>
  <si>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</si>
  <si>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</si>
  <si>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</si>
  <si>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</si>
  <si>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</si>
  <si>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</si>
  <si>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</si>
  <si>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</si>
  <si>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</si>
  <si>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</si>
  <si>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</si>
  <si>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</si>
  <si>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</si>
  <si>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</si>
  <si>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</si>
  <si>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</si>
  <si>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</si>
  <si>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</si>
  <si>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</si>
  <si>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</si>
  <si>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</si>
  <si>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</si>
  <si>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</si>
  <si>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</si>
  <si>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</si>
  <si>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</si>
  <si>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</si>
  <si>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</si>
  <si>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</si>
  <si>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</si>
  <si>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</si>
  <si>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</si>
  <si>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</si>
  <si>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</si>
  <si>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</si>
  <si>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</si>
  <si>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</si>
  <si>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</si>
  <si>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</si>
  <si>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</si>
  <si>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</si>
  <si>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</si>
  <si>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</si>
  <si>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</si>
  <si>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</si>
  <si>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</si>
  <si>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</si>
  <si>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</si>
  <si>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</si>
  <si>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</si>
  <si>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</si>
  <si>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</si>
  <si>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</si>
  <si>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</si>
  <si>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</si>
  <si>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</si>
  <si>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</si>
  <si>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</si>
  <si>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</si>
  <si>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</si>
  <si>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</si>
  <si>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</si>
  <si>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</si>
  <si>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</si>
  <si>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</si>
  <si>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</si>
  <si>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</si>
  <si>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</si>
  <si>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</si>
  <si>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</si>
  <si>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</si>
  <si>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</si>
  <si>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</si>
  <si>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</si>
  <si>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</si>
  <si>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</si>
  <si>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</si>
  <si>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</si>
  <si>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</si>
  <si>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</si>
  <si>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</si>
  <si>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</si>
  <si>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</si>
  <si>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</si>
  <si>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</si>
  <si>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</si>
  <si>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</si>
  <si>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</si>
  <si>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</si>
  <si>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</si>
  <si>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</si>
  <si>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</si>
  <si>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</si>
  <si>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</si>
  <si>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</si>
  <si>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</si>
  <si>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</si>
  <si>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</si>
  <si>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</si>
  <si>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</si>
  <si>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</si>
  <si>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</si>
  <si>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</si>
  <si>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</si>
  <si>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</si>
  <si>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</si>
  <si>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</si>
  <si>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</si>
  <si>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</si>
  <si>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</si>
  <si>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</si>
  <si>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</si>
  <si>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</si>
  <si>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</si>
  <si>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</si>
  <si>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</si>
  <si>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</si>
  <si>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</si>
  <si>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</si>
  <si>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</si>
  <si>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</si>
  <si>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</si>
  <si>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</si>
  <si>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</si>
  <si>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</si>
  <si>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</si>
  <si>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</si>
  <si>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</si>
  <si>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</si>
  <si>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</si>
  <si>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</si>
  <si>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</si>
  <si>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</si>
  <si>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</si>
  <si>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</si>
  <si>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</si>
  <si>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</si>
  <si>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</si>
  <si>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</si>
  <si>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</si>
  <si>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</si>
  <si>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</si>
  <si>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</si>
  <si>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</si>
  <si>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</si>
  <si>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</si>
  <si>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</si>
  <si>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</si>
  <si>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</si>
  <si>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</si>
  <si>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</si>
  <si>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</si>
  <si>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</si>
  <si>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</si>
  <si>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</si>
  <si>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</si>
  <si>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</si>
  <si>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</si>
  <si>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</si>
  <si>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</si>
  <si>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</si>
  <si>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</si>
  <si>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</si>
  <si>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</si>
  <si>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</si>
  <si>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</si>
  <si>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</si>
  <si>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</si>
  <si>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</si>
  <si>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</si>
  <si>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</si>
  <si>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</si>
  <si>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</si>
  <si>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</si>
  <si>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</si>
  <si>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</si>
  <si>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</si>
  <si>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</si>
  <si>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</si>
  <si>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</si>
  <si>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</si>
  <si>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</si>
  <si>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</si>
  <si>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</si>
  <si>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</si>
  <si>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</si>
  <si>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</si>
  <si>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</si>
  <si>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</si>
  <si>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</si>
  <si>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</si>
  <si>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</si>
  <si>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</si>
  <si>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</si>
  <si>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</si>
  <si>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</si>
  <si>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</si>
  <si>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</si>
  <si>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</si>
  <si>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</si>
  <si>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</si>
  <si>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</si>
  <si>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</si>
  <si>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</si>
  <si>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</si>
  <si>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</si>
  <si>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</si>
  <si>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</si>
  <si>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</si>
  <si>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</si>
  <si>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</si>
  <si>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</si>
  <si>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</si>
  <si>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</si>
  <si>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</si>
  <si>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</si>
  <si>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</si>
  <si>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</si>
  <si>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</si>
  <si>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</si>
  <si>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</si>
  <si>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</si>
  <si>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</si>
  <si>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</si>
  <si>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</si>
  <si>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</si>
  <si>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</si>
  <si>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</si>
  <si>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</si>
  <si>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</si>
  <si>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</si>
  <si>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</si>
  <si>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</si>
  <si>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</si>
  <si>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</si>
  <si>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</si>
  <si>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</si>
  <si>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</si>
  <si>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</si>
  <si>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</si>
  <si>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</si>
  <si>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</si>
  <si>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</si>
  <si>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</si>
  <si>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</si>
  <si>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</si>
  <si>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</si>
  <si>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</si>
  <si>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</si>
  <si>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</si>
  <si>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</si>
  <si>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</si>
  <si>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</si>
  <si>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</si>
  <si>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</si>
  <si>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</si>
  <si>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</si>
  <si>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</si>
  <si>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</si>
  <si>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</si>
  <si>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</si>
  <si>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</si>
  <si>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</si>
  <si>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</si>
  <si>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</si>
  <si>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</si>
  <si>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</si>
  <si>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</si>
  <si>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</si>
  <si>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</si>
  <si>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</si>
  <si>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</si>
  <si>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</si>
  <si>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</si>
  <si>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</si>
  <si>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</si>
  <si>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</si>
  <si>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</si>
  <si>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</si>
  <si>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</si>
  <si>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</si>
  <si>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</si>
  <si>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</si>
  <si>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</si>
  <si>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</si>
  <si>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</si>
  <si>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</si>
  <si>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</si>
  <si>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</si>
  <si>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</si>
  <si>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</si>
  <si>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</si>
  <si>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</si>
  <si>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</si>
  <si>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</si>
  <si>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</si>
  <si>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</si>
  <si>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</si>
  <si>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</si>
  <si>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</si>
  <si>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</si>
  <si>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</si>
  <si>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</si>
  <si>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</si>
  <si>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</si>
  <si>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</si>
  <si>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</si>
  <si>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</si>
  <si>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</si>
  <si>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</si>
  <si>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</si>
  <si>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</si>
  <si>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</si>
  <si>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</si>
  <si>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</si>
  <si>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</si>
  <si>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</si>
  <si>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</si>
  <si>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</si>
  <si>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</si>
  <si>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</si>
  <si>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</si>
  <si>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</si>
  <si>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</si>
  <si>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</si>
  <si>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</si>
  <si>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</si>
  <si>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</si>
  <si>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</si>
  <si>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</si>
  <si>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</si>
  <si>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</si>
  <si>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</si>
  <si>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</si>
  <si>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</si>
  <si>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</si>
  <si>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</si>
  <si>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</si>
  <si>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</si>
  <si>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</si>
  <si>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</si>
  <si>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</si>
  <si>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</si>
  <si>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</si>
  <si>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</si>
  <si>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</si>
  <si>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</si>
  <si>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</si>
  <si>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</si>
  <si>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</si>
  <si>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</si>
  <si>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</si>
  <si>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</si>
  <si>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</si>
  <si>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</si>
  <si>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</si>
  <si>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</si>
  <si>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</si>
  <si>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</si>
  <si>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</si>
  <si>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</si>
  <si>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</si>
  <si>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</si>
  <si>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</si>
  <si>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</si>
  <si>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</si>
  <si>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</si>
  <si>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</si>
  <si>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</si>
  <si>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</si>
  <si>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</si>
  <si>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</si>
  <si>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</si>
  <si>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</si>
  <si>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</si>
  <si>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</si>
  <si>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</si>
  <si>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</si>
  <si>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</si>
  <si>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</si>
  <si>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</si>
  <si>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</si>
  <si>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</si>
  <si>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</si>
  <si>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</si>
  <si>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</si>
  <si>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</si>
  <si>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</si>
  <si>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</si>
  <si>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</si>
  <si>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</si>
  <si>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</si>
  <si>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</si>
  <si>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</si>
  <si>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</si>
  <si>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</si>
  <si>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</si>
  <si>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</si>
  <si>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</si>
  <si>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</si>
  <si>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</si>
  <si>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</si>
  <si>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</si>
  <si>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</si>
  <si>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</si>
  <si>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</si>
  <si>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</si>
  <si>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</si>
  <si>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</si>
  <si>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</si>
  <si>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</si>
  <si>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</si>
  <si>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</si>
  <si>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</si>
  <si>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</si>
  <si>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</si>
  <si>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</si>
  <si>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</si>
  <si>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</si>
  <si>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</si>
  <si>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</si>
  <si>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</si>
  <si>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</si>
  <si>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</si>
  <si>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</si>
  <si>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</si>
  <si>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</si>
  <si>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</si>
  <si>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</si>
  <si>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</si>
  <si>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</si>
  <si>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</si>
  <si>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</si>
  <si>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</si>
  <si>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</si>
  <si>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</si>
  <si>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</si>
  <si>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</si>
  <si>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</si>
  <si>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</si>
  <si>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</si>
  <si>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</si>
  <si>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</si>
  <si>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</si>
  <si>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</si>
  <si>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</si>
  <si>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</si>
  <si>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</si>
  <si>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</si>
  <si>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</si>
  <si>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</si>
  <si>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</si>
  <si>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</si>
  <si>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</si>
  <si>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</si>
  <si>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</si>
  <si>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</si>
  <si>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</si>
  <si>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</si>
  <si>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</si>
  <si>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</si>
  <si>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</si>
  <si>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</si>
  <si>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</si>
  <si>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</si>
  <si>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</si>
  <si>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</si>
  <si>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</si>
  <si>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</si>
  <si>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</si>
  <si>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</si>
  <si>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</si>
  <si>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</si>
  <si>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</si>
  <si>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</si>
  <si>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</si>
  <si>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</si>
  <si>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</si>
  <si>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</si>
  <si>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</si>
  <si>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</si>
  <si>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</si>
  <si>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</si>
  <si>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</si>
  <si>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</si>
  <si>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</si>
  <si>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</si>
  <si>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</si>
  <si>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</si>
  <si>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</si>
  <si>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</si>
  <si>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</si>
  <si>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</si>
  <si>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</si>
  <si>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</si>
  <si>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</si>
  <si>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</si>
  <si>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</si>
  <si>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</si>
  <si>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</si>
  <si>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</si>
  <si>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</si>
  <si>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</si>
  <si>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</si>
  <si>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</si>
  <si>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</si>
  <si>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</si>
  <si>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</si>
  <si>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</si>
  <si>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</si>
  <si>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</si>
  <si>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</si>
  <si>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</si>
  <si>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</si>
  <si>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</si>
  <si>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</si>
  <si>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</si>
  <si>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</si>
  <si>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</si>
  <si>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</si>
  <si>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</si>
  <si>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</si>
  <si>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</si>
  <si>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</si>
  <si>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</si>
  <si>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</si>
  <si>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</si>
  <si>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</si>
  <si>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</si>
  <si>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</si>
  <si>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</si>
  <si>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</si>
  <si>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</si>
  <si>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</si>
  <si>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</si>
  <si>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</si>
  <si>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</si>
  <si>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</si>
  <si>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</si>
  <si>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</si>
  <si>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</si>
  <si>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</si>
  <si>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</si>
  <si>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</si>
  <si>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</si>
  <si>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</si>
  <si>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</si>
  <si>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</si>
  <si>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</si>
  <si>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</si>
  <si>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</si>
  <si>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</si>
  <si>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</si>
  <si>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</si>
  <si>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</si>
  <si>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</si>
  <si>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</si>
  <si>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</si>
  <si>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</si>
  <si>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</si>
  <si>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</si>
  <si>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</si>
  <si>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</si>
  <si>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</si>
  <si>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</si>
  <si>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</si>
  <si>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</si>
  <si>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</si>
  <si>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</si>
  <si>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</si>
  <si>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</si>
  <si>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</si>
  <si>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</si>
  <si>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</si>
  <si>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</si>
  <si>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</si>
  <si>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</si>
  <si>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</si>
  <si>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</si>
  <si>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</si>
  <si>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</si>
  <si>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</si>
  <si>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</si>
  <si>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</si>
  <si>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</si>
  <si>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</si>
  <si>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</si>
  <si>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</si>
  <si>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</si>
  <si>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</si>
  <si>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</si>
  <si>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</si>
  <si>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</si>
  <si>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</si>
  <si>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</si>
  <si>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</si>
  <si>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</si>
  <si>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</si>
  <si>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</si>
  <si>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</si>
  <si>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</si>
  <si>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</si>
  <si>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</si>
  <si>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</si>
  <si>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</si>
  <si>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</si>
  <si>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</si>
  <si>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</si>
  <si>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</si>
  <si>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</si>
  <si>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</si>
  <si>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</si>
  <si>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</si>
  <si>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</si>
  <si>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</si>
  <si>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</si>
  <si>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</si>
  <si>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</si>
  <si>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</si>
  <si>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</si>
  <si>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</si>
  <si>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</si>
  <si>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</si>
  <si>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</si>
  <si>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</si>
  <si>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</si>
  <si>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</si>
  <si>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</si>
  <si>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</si>
  <si>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</si>
  <si>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</si>
  <si>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</si>
  <si>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</si>
  <si>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</si>
  <si>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</si>
  <si>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</si>
  <si>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</si>
  <si>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</si>
  <si>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</si>
  <si>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</si>
  <si>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</si>
  <si>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</si>
  <si>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</si>
  <si>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</si>
  <si>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</si>
  <si>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</si>
  <si>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</si>
  <si>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</si>
  <si>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</si>
  <si>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</si>
  <si>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</si>
  <si>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</si>
  <si>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</si>
  <si>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</si>
  <si>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</si>
  <si>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</si>
  <si>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</si>
  <si>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</si>
  <si>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</si>
  <si>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</si>
  <si>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</si>
  <si>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</si>
  <si>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</si>
  <si>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</si>
  <si>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</si>
  <si>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</si>
  <si>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</si>
  <si>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</si>
  <si>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</si>
  <si>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</si>
  <si>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</si>
  <si>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</si>
  <si>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</si>
  <si>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</si>
  <si>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</si>
  <si>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</si>
  <si>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</si>
  <si>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</si>
  <si>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</si>
  <si>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</si>
  <si>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</si>
  <si>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</si>
  <si>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</si>
  <si>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</si>
  <si>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</si>
  <si>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</si>
  <si>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</si>
  <si>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</si>
  <si>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</si>
  <si>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</si>
  <si>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</si>
  <si>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</si>
  <si>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</si>
  <si>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</si>
  <si>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</si>
  <si>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</si>
  <si>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</si>
  <si>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</si>
  <si>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</si>
  <si>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</si>
  <si>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</si>
  <si>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</si>
  <si>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</si>
  <si>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</si>
  <si>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</si>
  <si>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</si>
  <si>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</si>
  <si>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</si>
  <si>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</si>
  <si>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</si>
  <si>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</si>
  <si>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</si>
  <si>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</si>
  <si>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</si>
  <si>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</si>
  <si>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</si>
  <si>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</si>
  <si>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</si>
  <si>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</si>
  <si>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</si>
  <si>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</si>
  <si>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</si>
  <si>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</si>
  <si>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</si>
  <si>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</si>
  <si>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</si>
  <si>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</si>
  <si>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</si>
  <si>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</si>
  <si>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</si>
  <si>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</si>
  <si>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</si>
  <si>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</si>
  <si>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</si>
  <si>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</si>
  <si>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</si>
  <si>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</si>
  <si>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</si>
  <si>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</si>
  <si>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</si>
  <si>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</si>
  <si>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</si>
  <si>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</si>
  <si>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</si>
  <si>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</si>
  <si>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</si>
  <si>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</si>
  <si>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</si>
  <si>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</si>
  <si>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</si>
  <si>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</si>
  <si>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</si>
  <si>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</si>
  <si>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</si>
  <si>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</si>
  <si>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</si>
  <si>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</si>
  <si>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</si>
  <si>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</si>
  <si>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</si>
  <si>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</si>
  <si>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</si>
  <si>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</si>
  <si>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</si>
  <si>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</si>
  <si>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</si>
  <si>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</si>
  <si>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</si>
  <si>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</si>
  <si>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</si>
  <si>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</si>
  <si>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</si>
  <si>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</si>
  <si>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</si>
  <si>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</si>
  <si>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</si>
  <si>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</si>
  <si>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</si>
  <si>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</si>
  <si>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</si>
  <si>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</si>
  <si>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</si>
  <si>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</si>
  <si>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</si>
  <si>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</si>
  <si>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</si>
  <si>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</si>
  <si>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</si>
  <si>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</si>
  <si>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</si>
  <si>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</si>
  <si>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</si>
  <si>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</si>
  <si>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</si>
  <si>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</si>
  <si>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</si>
  <si>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</si>
  <si>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</si>
  <si>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</si>
  <si>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</si>
  <si>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</si>
  <si>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</si>
  <si>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</si>
  <si>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</si>
  <si>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</si>
  <si>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</si>
  <si>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</si>
  <si>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</si>
  <si>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</si>
  <si>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</si>
  <si>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</si>
  <si>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</si>
  <si>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</si>
  <si>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</si>
  <si>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</si>
  <si>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</si>
  <si>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</si>
  <si>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</si>
  <si>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</si>
  <si>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</si>
  <si>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</si>
  <si>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</si>
  <si>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</si>
  <si>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</si>
  <si>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</si>
  <si>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</si>
  <si>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</si>
  <si>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</si>
  <si>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</si>
  <si>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</si>
  <si>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</si>
  <si>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</si>
  <si>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</si>
  <si>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</si>
  <si>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</si>
  <si>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</si>
  <si>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</si>
  <si>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</si>
  <si>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</si>
  <si>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</si>
  <si>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</si>
  <si>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</si>
  <si>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</si>
  <si>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</si>
  <si>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</si>
  <si>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</si>
  <si>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</si>
  <si>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</si>
  <si>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</si>
  <si>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</si>
  <si>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</si>
  <si>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</si>
  <si>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</si>
  <si>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</si>
  <si>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</si>
  <si>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</si>
  <si>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</si>
  <si>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</si>
  <si>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</si>
  <si>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</si>
  <si>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</si>
  <si>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</si>
  <si>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</si>
  <si>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</si>
  <si>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</si>
  <si>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</si>
  <si>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</si>
  <si>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</si>
  <si>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</si>
  <si>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</si>
  <si>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</si>
  <si>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</si>
  <si>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</si>
  <si>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</si>
  <si>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</si>
  <si>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</si>
  <si>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</si>
  <si>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</si>
  <si>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</si>
  <si>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</si>
  <si>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</si>
  <si>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</si>
  <si>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</si>
  <si>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</si>
  <si>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</si>
  <si>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</si>
  <si>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</si>
  <si>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</si>
  <si>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</si>
  <si>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</si>
  <si>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</si>
  <si>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</si>
  <si>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</si>
  <si>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</si>
  <si>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</si>
  <si>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</si>
  <si>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</si>
  <si>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</si>
  <si>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</si>
  <si>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</si>
  <si>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</si>
  <si>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</si>
  <si>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</si>
  <si>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</si>
  <si>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</si>
  <si>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</si>
  <si>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</si>
  <si>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</si>
  <si>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</si>
  <si>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</si>
  <si>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</si>
  <si>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</si>
  <si>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</si>
  <si>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</si>
  <si>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</si>
  <si>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</si>
  <si>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</si>
  <si>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</si>
  <si>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</si>
  <si>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</si>
  <si>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</si>
  <si>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</si>
  <si>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</si>
  <si>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</si>
  <si>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</si>
  <si>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</si>
  <si>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</si>
  <si>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</si>
  <si>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</si>
  <si>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</si>
  <si>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</si>
  <si>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</si>
  <si>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</si>
  <si>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</si>
  <si>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</si>
  <si>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</si>
  <si>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</si>
  <si>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</si>
  <si>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</si>
  <si>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</si>
  <si>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</si>
  <si>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</si>
  <si>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</si>
  <si>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</si>
  <si>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</si>
  <si>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</si>
  <si>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</si>
  <si>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</si>
  <si>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</si>
  <si>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</si>
  <si>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</si>
  <si>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</si>
  <si>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</si>
  <si>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</si>
  <si>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</si>
  <si>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</si>
  <si>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</si>
  <si>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</si>
  <si>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</si>
  <si>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</si>
  <si>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</si>
  <si>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</si>
  <si>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</si>
  <si>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</si>
  <si>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</si>
  <si>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</si>
  <si>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</si>
  <si>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</si>
  <si>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</si>
  <si>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</si>
  <si>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</si>
  <si>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</si>
  <si>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</si>
  <si>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</si>
  <si>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</si>
  <si>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</si>
  <si>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</si>
  <si>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</si>
  <si>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</si>
  <si>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</si>
  <si>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</si>
  <si>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</si>
  <si>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</si>
  <si>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</si>
  <si>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</si>
  <si>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</si>
  <si>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</si>
  <si>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</si>
  <si>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</si>
  <si>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</si>
  <si>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</si>
  <si>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</si>
  <si>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</si>
  <si>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</si>
  <si>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</si>
  <si>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</si>
  <si>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</si>
  <si>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</si>
  <si>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</si>
  <si>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</si>
  <si>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</si>
  <si>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</si>
  <si>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</si>
  <si>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</si>
  <si>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</si>
  <si>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</si>
  <si>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</si>
  <si>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</si>
  <si>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</si>
  <si>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</si>
  <si>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</si>
  <si>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</si>
  <si>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</si>
  <si>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</si>
  <si>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</si>
  <si>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</si>
  <si>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</si>
  <si>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</si>
  <si>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</si>
  <si>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</si>
  <si>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</si>
  <si>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</si>
  <si>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</si>
  <si>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</si>
  <si>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</si>
  <si>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</si>
  <si>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</si>
  <si>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</si>
  <si>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</si>
  <si>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</si>
  <si>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</si>
  <si>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</si>
  <si>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</si>
  <si>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</si>
  <si>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</si>
  <si>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</si>
  <si>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</si>
  <si>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</si>
  <si>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</si>
  <si>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</si>
  <si>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</si>
  <si>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</si>
  <si>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</si>
  <si>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</si>
  <si>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</si>
  <si>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</si>
  <si>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</si>
  <si>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</si>
  <si>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</si>
  <si>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</si>
  <si>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</si>
  <si>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</si>
  <si>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</si>
  <si>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</si>
  <si>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</si>
  <si>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</si>
  <si>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</si>
  <si>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</si>
  <si>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</si>
  <si>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</si>
  <si>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</si>
  <si>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</si>
  <si>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</si>
  <si>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</si>
  <si>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</si>
  <si>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</si>
  <si>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</si>
  <si>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</si>
  <si>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</si>
  <si>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</si>
  <si>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</si>
  <si>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</si>
  <si>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</si>
  <si>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</si>
  <si>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</si>
  <si>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</si>
  <si>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</si>
  <si>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</si>
  <si>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</si>
  <si>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</si>
  <si>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</si>
  <si>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</si>
  <si>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</si>
  <si>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</si>
  <si>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</si>
  <si>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</si>
  <si>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</si>
  <si>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</si>
  <si>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</si>
  <si>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</si>
  <si>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</si>
  <si>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</si>
  <si>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</si>
  <si>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</si>
  <si>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</si>
  <si>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</si>
  <si>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</si>
  <si>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</si>
  <si>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</si>
  <si>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</si>
  <si>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</si>
  <si>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</si>
  <si>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</si>
  <si>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</si>
  <si>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</si>
  <si>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</si>
  <si>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</si>
  <si>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</si>
  <si>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</si>
  <si>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</si>
  <si>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</si>
  <si>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</si>
  <si>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</si>
  <si>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</si>
  <si>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</si>
  <si>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</si>
  <si>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</si>
  <si>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</si>
  <si>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</si>
  <si>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</si>
  <si>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</si>
  <si>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</si>
  <si>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</si>
  <si>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</si>
  <si>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</si>
  <si>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</si>
  <si>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</si>
  <si>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</si>
  <si>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</si>
  <si>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</si>
  <si>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</si>
  <si>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</si>
  <si>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</si>
  <si>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</si>
  <si>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</si>
  <si>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</si>
  <si>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</si>
  <si>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</si>
  <si>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</si>
  <si>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</si>
  <si>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</si>
  <si>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</si>
  <si>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</si>
  <si>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</si>
  <si>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</si>
  <si>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</si>
  <si>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</si>
  <si>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</si>
  <si>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</si>
  <si>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</si>
  <si>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</si>
  <si>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</si>
  <si>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</si>
  <si>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</si>
  <si>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</si>
  <si>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</si>
  <si>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</si>
  <si>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</si>
  <si>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</si>
  <si>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</si>
  <si>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</si>
  <si>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</si>
  <si>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</si>
  <si>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</si>
  <si>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</si>
  <si>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</si>
  <si>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</si>
  <si>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</si>
  <si>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</si>
  <si>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</si>
  <si>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</si>
  <si>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</si>
  <si>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</si>
  <si>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</si>
  <si>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</si>
  <si>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</si>
  <si>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</si>
  <si>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</si>
  <si>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</si>
  <si>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</si>
  <si>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</si>
  <si>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</si>
  <si>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</si>
  <si>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</si>
  <si>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</si>
  <si>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</si>
  <si>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</si>
  <si>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</si>
  <si>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</si>
  <si>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</si>
  <si>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</si>
  <si>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</si>
  <si>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</si>
  <si>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</si>
  <si>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</si>
  <si>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</si>
  <si>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</si>
  <si>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</si>
  <si>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</si>
  <si>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</si>
  <si>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</si>
  <si>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</si>
  <si>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</si>
  <si>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</si>
  <si>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</si>
  <si>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</si>
  <si>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</si>
  <si>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</si>
  <si>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</si>
  <si>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</si>
  <si>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</si>
  <si>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</si>
  <si>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</si>
  <si>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</si>
  <si>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</si>
  <si>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</si>
  <si>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</si>
  <si>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</si>
  <si>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</si>
  <si>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</si>
  <si>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</si>
  <si>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</si>
  <si>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</si>
  <si>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</si>
  <si>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</si>
  <si>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</si>
  <si>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</si>
  <si>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</si>
  <si>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</si>
  <si>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</si>
  <si>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</si>
  <si>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</si>
  <si>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</si>
  <si>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</si>
  <si>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</si>
  <si>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</si>
  <si>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</si>
  <si>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</si>
  <si>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</si>
  <si>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</si>
  <si>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</si>
  <si>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</si>
  <si>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</si>
  <si>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</si>
  <si>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</si>
  <si>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</si>
  <si>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</si>
  <si>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</si>
  <si>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</si>
  <si>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</si>
  <si>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</si>
  <si>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</si>
  <si>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</si>
  <si>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</si>
  <si>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</si>
  <si>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</si>
  <si>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</si>
  <si>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</si>
  <si>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</si>
  <si>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</si>
  <si>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</si>
  <si>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</si>
  <si>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</si>
  <si>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</si>
  <si>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</si>
  <si>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</si>
  <si>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</si>
  <si>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</si>
  <si>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</si>
  <si>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</si>
  <si>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</si>
  <si>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</si>
  <si>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</si>
  <si>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</si>
  <si>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</si>
  <si>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</si>
  <si>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</si>
  <si>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</si>
  <si>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</si>
  <si>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</si>
  <si>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</si>
  <si>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</si>
  <si>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</si>
  <si>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</si>
  <si>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</si>
  <si>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</si>
  <si>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</si>
  <si>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</si>
  <si>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</si>
  <si>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</si>
  <si>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</si>
  <si>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</si>
  <si>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</si>
  <si>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</si>
  <si>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</si>
  <si>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</si>
  <si>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</si>
  <si>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</si>
  <si>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</si>
  <si>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</si>
  <si>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</si>
  <si>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</si>
  <si>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</si>
  <si>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</si>
  <si>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</si>
  <si>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</si>
  <si>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</si>
  <si>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</si>
  <si>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</si>
  <si>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</si>
  <si>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</si>
  <si>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</si>
  <si>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</si>
  <si>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</si>
  <si>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</si>
  <si>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</si>
  <si>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</si>
  <si>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</si>
  <si>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</si>
  <si>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</si>
  <si>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</si>
  <si>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</si>
  <si>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</si>
  <si>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</si>
  <si>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</si>
  <si>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</si>
  <si>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</si>
  <si>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</si>
  <si>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</si>
  <si>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</si>
  <si>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</si>
  <si>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</si>
  <si>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</si>
  <si>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</si>
  <si>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</si>
  <si>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</si>
  <si>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</si>
  <si>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</si>
  <si>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</si>
  <si>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</si>
  <si>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</si>
  <si>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</si>
  <si>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</si>
  <si>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</si>
  <si>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</si>
  <si>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</si>
  <si>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</si>
  <si>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</si>
  <si>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</si>
  <si>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</si>
  <si>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</si>
  <si>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</si>
  <si>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</si>
  <si>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</si>
  <si>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</si>
  <si>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</si>
  <si>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</si>
  <si>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</si>
  <si>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</si>
  <si>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</si>
  <si>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</si>
  <si>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</si>
  <si>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</si>
  <si>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</si>
  <si>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</si>
  <si>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</si>
  <si>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</si>
  <si>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</si>
  <si>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</si>
  <si>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</si>
  <si>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</si>
  <si>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</si>
  <si>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</si>
  <si>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</si>
  <si>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</si>
  <si>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</si>
  <si>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</si>
  <si>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</si>
  <si>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</si>
  <si>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</si>
  <si>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</si>
  <si>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</si>
  <si>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</si>
  <si>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</si>
  <si>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</si>
  <si>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</si>
  <si>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</si>
  <si>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</si>
  <si>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</si>
  <si>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</si>
  <si>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</si>
  <si>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</si>
  <si>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</si>
  <si>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</si>
  <si>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</si>
  <si>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</si>
  <si>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</si>
  <si>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</si>
  <si>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</si>
  <si>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</si>
  <si>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</si>
  <si>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</si>
  <si>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</si>
  <si>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</si>
  <si>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</si>
  <si>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</si>
  <si>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</si>
  <si>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</si>
  <si>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</si>
  <si>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</si>
  <si>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</si>
  <si>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</si>
  <si>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</si>
  <si>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</si>
  <si>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</si>
  <si>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</si>
  <si>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</si>
  <si>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</si>
  <si>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</si>
  <si>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</si>
  <si>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</si>
  <si>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</si>
  <si>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</si>
  <si>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</si>
  <si>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</si>
  <si>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</si>
  <si>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</si>
  <si>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</si>
  <si>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</si>
  <si>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</si>
  <si>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</si>
  <si>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</si>
  <si>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</si>
  <si>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</si>
  <si>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</si>
  <si>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</si>
  <si>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</si>
  <si>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</si>
  <si>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</si>
  <si>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</si>
  <si>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</si>
  <si>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</si>
  <si>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</si>
  <si>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</si>
  <si>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</si>
  <si>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</si>
  <si>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</si>
  <si>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</si>
  <si>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</si>
  <si>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</si>
  <si>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</si>
  <si>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</si>
  <si>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</si>
  <si>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</si>
  <si>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</si>
  <si>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</si>
  <si>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</si>
  <si>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</si>
  <si>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</si>
  <si>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</si>
  <si>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</si>
  <si>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</si>
  <si>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</si>
  <si>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</si>
  <si>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</si>
  <si>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</si>
  <si>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</si>
  <si>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</si>
  <si>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</si>
  <si>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</si>
  <si>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</si>
  <si>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</si>
  <si>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</si>
  <si>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</si>
  <si>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</si>
  <si>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</si>
  <si>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</si>
  <si>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</si>
  <si>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</si>
  <si>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</si>
  <si>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</si>
  <si>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</si>
  <si>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</si>
  <si>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</si>
  <si>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</si>
  <si>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</si>
  <si>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</si>
  <si>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</si>
  <si>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</si>
  <si>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</si>
  <si>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</si>
  <si>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</si>
  <si>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</si>
  <si>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</si>
  <si>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</si>
  <si>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</si>
  <si>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</si>
  <si>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</si>
  <si>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</si>
  <si>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</si>
  <si>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</si>
  <si>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</si>
  <si>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</si>
  <si>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</si>
  <si>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</si>
  <si>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</si>
  <si>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</si>
  <si>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</si>
  <si>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</si>
  <si>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</si>
  <si>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</si>
  <si>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</si>
  <si>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</si>
  <si>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</si>
  <si>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</si>
  <si>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</si>
  <si>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</si>
  <si>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</si>
  <si>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</si>
  <si>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</si>
  <si>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</si>
  <si>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</si>
  <si>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</si>
  <si>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</si>
  <si>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</si>
  <si>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</si>
  <si>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</si>
  <si>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</si>
  <si>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</si>
  <si>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</si>
  <si>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</si>
  <si>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</si>
  <si>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</si>
  <si>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</si>
  <si>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</si>
  <si>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</si>
  <si>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</si>
  <si>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</si>
  <si>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</si>
  <si>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</si>
  <si>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</si>
  <si>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</si>
  <si>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</si>
  <si>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</si>
  <si>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</si>
  <si>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</si>
  <si>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</si>
  <si>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</si>
  <si>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</si>
  <si>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</si>
  <si>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</si>
  <si>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</si>
  <si>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</si>
  <si>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</si>
  <si>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</si>
  <si>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</si>
  <si>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</si>
  <si>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</si>
  <si>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</si>
  <si>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</si>
  <si>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</si>
  <si>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</si>
  <si>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</si>
  <si>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</si>
  <si>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</si>
  <si>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</si>
  <si>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</si>
  <si>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</si>
  <si>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</si>
  <si>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</si>
  <si>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</si>
  <si>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</si>
  <si>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</si>
  <si>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</si>
  <si>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</si>
  <si>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</si>
  <si>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</si>
  <si>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</si>
  <si>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</si>
  <si>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</si>
  <si>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</si>
  <si>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</si>
  <si>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</si>
  <si>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</si>
  <si>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</si>
  <si>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</si>
  <si>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</si>
  <si>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</si>
  <si>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</si>
  <si>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</si>
  <si>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</si>
  <si>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</si>
  <si>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</si>
  <si>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</si>
  <si>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</si>
  <si>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</si>
  <si>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</si>
  <si>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</si>
  <si>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</si>
  <si>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</si>
  <si>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</si>
  <si>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</si>
  <si>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</si>
  <si>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</si>
  <si>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</si>
  <si>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</si>
  <si>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</si>
  <si>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</si>
  <si>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</si>
  <si>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</si>
  <si>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</si>
  <si>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</si>
  <si>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</si>
  <si>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</si>
  <si>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</si>
  <si>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</si>
  <si>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</si>
  <si>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</si>
  <si>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</si>
  <si>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</si>
  <si>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</si>
  <si>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</si>
  <si>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</si>
  <si>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</si>
  <si>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</si>
  <si>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</si>
  <si>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</si>
  <si>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</si>
  <si>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</si>
  <si>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</si>
  <si>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</si>
  <si>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</si>
  <si>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</si>
  <si>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</si>
  <si>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</si>
  <si>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</si>
  <si>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</si>
  <si>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</si>
  <si>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</si>
  <si>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</si>
  <si>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</si>
  <si>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</si>
  <si>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</si>
  <si>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</si>
  <si>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</si>
  <si>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</si>
  <si>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</si>
  <si>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</si>
  <si>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</si>
  <si>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</si>
  <si>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</si>
  <si>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</si>
  <si>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</si>
  <si>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</si>
  <si>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</si>
  <si>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</si>
  <si>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</si>
  <si>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</si>
  <si>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</si>
  <si>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</si>
  <si>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</si>
  <si>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</si>
  <si>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</si>
  <si>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</si>
  <si>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</si>
  <si>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</si>
  <si>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</si>
  <si>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</si>
  <si>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</si>
  <si>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</si>
  <si>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</si>
  <si>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</si>
  <si>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</si>
  <si>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</si>
  <si>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</si>
  <si>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</si>
  <si>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</si>
  <si>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</si>
  <si>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</si>
  <si>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</si>
  <si>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</si>
  <si>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</si>
  <si>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</si>
  <si>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</si>
  <si>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</si>
  <si>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</si>
  <si>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</si>
  <si>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</si>
  <si>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</si>
  <si>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</si>
  <si>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</si>
  <si>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</si>
  <si>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</si>
  <si>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</si>
  <si>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</si>
  <si>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</si>
  <si>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</si>
  <si>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</si>
  <si>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</si>
  <si>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</si>
  <si>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</si>
  <si>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</si>
  <si>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</si>
  <si>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</si>
  <si>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</si>
  <si>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</si>
  <si>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</si>
  <si>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</si>
  <si>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</si>
  <si>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</si>
  <si>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</si>
  <si>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</si>
  <si>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</si>
  <si>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</si>
  <si>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</si>
  <si>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</si>
  <si>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</si>
  <si>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</si>
  <si>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</si>
  <si>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</si>
  <si>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</si>
  <si>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</si>
  <si>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</si>
  <si>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</si>
  <si>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</si>
  <si>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</si>
  <si>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</si>
  <si>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</si>
  <si>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</si>
  <si>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</si>
  <si>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</si>
  <si>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</si>
  <si>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</si>
  <si>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</si>
  <si>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</si>
  <si>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</si>
  <si>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</si>
  <si>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</si>
  <si>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</si>
  <si>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</si>
  <si>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</si>
  <si>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</si>
  <si>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</si>
  <si>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</si>
  <si>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</si>
  <si>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</si>
  <si>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</si>
  <si>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</si>
  <si>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</si>
  <si>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</si>
  <si>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</si>
  <si>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</si>
  <si>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</si>
  <si>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</si>
  <si>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</si>
  <si>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</si>
  <si>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</si>
  <si>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</si>
  <si>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</si>
  <si>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</si>
  <si>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</si>
  <si>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</si>
  <si>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</si>
  <si>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</si>
  <si>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</si>
  <si>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</si>
  <si>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</si>
  <si>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</si>
  <si>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</si>
  <si>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</si>
  <si>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</si>
  <si>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</si>
  <si>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</si>
  <si>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</si>
  <si>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</si>
  <si>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</si>
  <si>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</si>
  <si>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</si>
  <si>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</si>
  <si>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</si>
  <si>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</si>
  <si>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</si>
  <si>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</si>
  <si>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</si>
  <si>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</si>
  <si>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</si>
  <si>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</si>
  <si>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</si>
  <si>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</si>
  <si>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</si>
  <si>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</si>
  <si>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</si>
  <si>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</si>
  <si>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</si>
  <si>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</si>
  <si>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</si>
  <si>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</si>
  <si>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</si>
  <si>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</si>
  <si>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</si>
  <si>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</si>
  <si>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</si>
  <si>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</si>
  <si>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</si>
  <si>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</si>
  <si>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</si>
  <si>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</si>
  <si>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</si>
  <si>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</si>
  <si>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</si>
  <si>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</si>
  <si>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</si>
  <si>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</si>
  <si>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</si>
  <si>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</si>
  <si>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</si>
  <si>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</si>
  <si>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</si>
  <si>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</si>
  <si>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</si>
  <si>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</si>
  <si>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</si>
  <si>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</si>
  <si>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</si>
  <si>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</si>
  <si>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</si>
  <si>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</si>
  <si>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</si>
  <si>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</si>
  <si>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</si>
  <si>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</si>
  <si>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</si>
  <si>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</si>
  <si>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</si>
  <si>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</si>
  <si>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</si>
  <si>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</si>
  <si>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</si>
  <si>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</si>
  <si>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</si>
  <si>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</si>
  <si>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</si>
  <si>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</si>
  <si>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</si>
  <si>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</si>
  <si>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</si>
  <si>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</si>
  <si>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</si>
  <si>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</si>
  <si>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</si>
  <si>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</si>
  <si>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</si>
  <si>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</si>
  <si>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</si>
  <si>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</si>
  <si>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</si>
  <si>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</si>
  <si>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</si>
  <si>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</si>
  <si>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</si>
  <si>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</si>
  <si>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</si>
  <si>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</si>
  <si>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</si>
  <si>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</si>
  <si>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</si>
  <si>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</si>
  <si>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</si>
  <si>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</si>
  <si>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</si>
  <si>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</si>
  <si>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</si>
  <si>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</si>
  <si>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</si>
  <si>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</si>
  <si>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</si>
  <si>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</si>
  <si>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</si>
  <si>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</si>
  <si>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</si>
  <si>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</si>
  <si>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</si>
  <si>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</si>
  <si>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</si>
  <si>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</si>
  <si>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</si>
  <si>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</si>
  <si>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</si>
  <si>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</si>
  <si>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</si>
  <si>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</si>
  <si>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</si>
  <si>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</si>
  <si>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</si>
  <si>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</si>
  <si>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</si>
  <si>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</si>
  <si>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</si>
  <si>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</si>
  <si>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</si>
  <si>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</si>
  <si>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</si>
  <si>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</si>
  <si>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</si>
  <si>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</si>
  <si>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</si>
  <si>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</si>
  <si>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</si>
  <si>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</si>
  <si>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</si>
  <si>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</si>
  <si>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</si>
  <si>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</si>
  <si>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</si>
  <si>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</si>
  <si>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</si>
  <si>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</si>
  <si>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</si>
  <si>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</si>
  <si>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</si>
  <si>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</si>
  <si>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</si>
  <si>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</si>
  <si>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</si>
  <si>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</si>
  <si>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</si>
  <si>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</si>
  <si>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</si>
  <si>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</si>
  <si>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</si>
  <si>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</si>
  <si>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</si>
  <si>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</si>
  <si>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</si>
  <si>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</si>
  <si>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</si>
  <si>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</si>
  <si>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</si>
  <si>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</si>
  <si>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</si>
  <si>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</si>
  <si>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</si>
  <si>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</si>
  <si>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</si>
  <si>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</si>
  <si>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</si>
  <si>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</si>
  <si>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</si>
  <si>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</si>
  <si>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</si>
  <si>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</si>
  <si>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</si>
  <si>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</si>
  <si>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</si>
  <si>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</si>
  <si>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</si>
  <si>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</si>
  <si>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</si>
  <si>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</si>
  <si>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</si>
  <si>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</si>
  <si>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</si>
  <si>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</si>
  <si>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</si>
  <si>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</si>
  <si>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</si>
  <si>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</si>
  <si>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</si>
  <si>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</si>
  <si>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</si>
  <si>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</si>
  <si>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</si>
  <si>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</si>
  <si>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</si>
  <si>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</si>
  <si>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</si>
  <si>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</si>
  <si>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</si>
  <si>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</si>
  <si>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</si>
  <si>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</si>
  <si>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</si>
  <si>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</si>
  <si>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</si>
  <si>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</si>
  <si>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</si>
  <si>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</si>
  <si>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</si>
  <si>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</si>
  <si>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</si>
  <si>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</si>
  <si>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</si>
  <si>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</si>
  <si>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</si>
  <si>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</si>
  <si>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</si>
  <si>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</si>
  <si>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</si>
  <si>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</si>
  <si>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</si>
  <si>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</si>
  <si>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</si>
  <si>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</si>
  <si>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</si>
  <si>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</si>
  <si>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</si>
  <si>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</si>
  <si>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</si>
  <si>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</si>
  <si>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</si>
  <si>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</si>
  <si>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</si>
  <si>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</si>
  <si>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</si>
  <si>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</si>
  <si>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</si>
  <si>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</si>
  <si>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</si>
  <si>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</si>
  <si>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</si>
  <si>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</si>
  <si>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</si>
  <si>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</si>
  <si>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</si>
  <si>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</si>
  <si>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</si>
  <si>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</si>
  <si>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</si>
  <si>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</si>
  <si>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</si>
  <si>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</si>
  <si>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</si>
  <si>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</si>
  <si>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</si>
  <si>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</si>
  <si>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</si>
  <si>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</si>
  <si>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</si>
  <si>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</si>
  <si>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</si>
  <si>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</si>
  <si>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</si>
  <si>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</si>
  <si>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</si>
  <si>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</si>
  <si>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</si>
  <si>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</si>
  <si>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</si>
  <si>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</si>
  <si>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</si>
  <si>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</si>
  <si>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</si>
  <si>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</si>
  <si>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</si>
  <si>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</si>
  <si>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</si>
  <si>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</si>
  <si>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</si>
  <si>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</si>
  <si>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</si>
  <si>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</si>
  <si>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</si>
  <si>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</si>
  <si>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</si>
  <si>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</si>
  <si>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</si>
  <si>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</si>
  <si>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</si>
  <si>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</si>
  <si>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</si>
  <si>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</si>
  <si>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</si>
  <si>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</si>
  <si>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</si>
  <si>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</si>
  <si>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</si>
  <si>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</si>
  <si>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</si>
  <si>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</si>
  <si>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</si>
  <si>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</si>
  <si>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</si>
  <si>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</si>
  <si>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</si>
  <si>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</si>
  <si>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</si>
  <si>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</si>
  <si>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</si>
  <si>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</si>
  <si>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</si>
  <si>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</si>
  <si>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</si>
  <si>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</si>
  <si>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</si>
  <si>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</si>
  <si>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</si>
  <si>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</si>
  <si>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</si>
  <si>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</si>
  <si>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</si>
  <si>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</si>
  <si>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</si>
  <si>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</si>
  <si>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</si>
  <si>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</si>
  <si>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</si>
  <si>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</si>
  <si>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</si>
  <si>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</si>
  <si>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</si>
  <si>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</si>
  <si>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</si>
  <si>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</si>
  <si>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</si>
  <si>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</si>
  <si>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</si>
  <si>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</si>
  <si>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</si>
  <si>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</si>
  <si>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</si>
  <si>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</si>
  <si>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</si>
  <si>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</si>
  <si>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</si>
  <si>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</si>
  <si>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</si>
  <si>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</si>
  <si>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</si>
  <si>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</si>
  <si>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</si>
  <si>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</si>
  <si>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</si>
  <si>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</si>
  <si>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</si>
  <si>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</si>
  <si>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</si>
  <si>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</si>
  <si>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</si>
  <si>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</si>
  <si>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</si>
  <si>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</si>
  <si>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</si>
  <si>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</si>
  <si>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</si>
  <si>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</si>
  <si>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</si>
  <si>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</si>
  <si>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</si>
  <si>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</si>
  <si>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</si>
  <si>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</si>
  <si>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</si>
  <si>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</si>
  <si>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</si>
  <si>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</si>
  <si>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</si>
  <si>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</si>
  <si>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</si>
  <si>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</si>
  <si>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</si>
  <si>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</si>
  <si>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</si>
  <si>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</si>
  <si>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</si>
  <si>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</si>
  <si>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</si>
  <si>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</si>
  <si>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</si>
  <si>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</si>
  <si>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</si>
  <si>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</si>
  <si>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</si>
  <si>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</si>
  <si>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</si>
  <si>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</si>
  <si>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</si>
  <si>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</si>
  <si>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</si>
  <si>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</si>
  <si>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</si>
  <si>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</si>
  <si>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</si>
  <si>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</si>
  <si>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</si>
  <si>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</si>
  <si>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</si>
  <si>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</si>
  <si>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</si>
  <si>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</si>
  <si>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</si>
  <si>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</si>
  <si>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</si>
  <si>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</si>
  <si>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</si>
  <si>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</si>
  <si>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</si>
  <si>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</si>
  <si>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</si>
  <si>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</si>
  <si>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</si>
  <si>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</si>
  <si>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</si>
  <si>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</si>
  <si>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</si>
  <si>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</si>
  <si>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</si>
  <si>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</si>
  <si>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</si>
  <si>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</si>
  <si>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</si>
  <si>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</si>
  <si>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</si>
  <si>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</si>
  <si>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</si>
  <si>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</si>
  <si>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</si>
  <si>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</si>
  <si>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</si>
  <si>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</si>
  <si>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</si>
  <si>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</si>
  <si>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</si>
  <si>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</si>
  <si>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</si>
  <si>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</si>
  <si>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</si>
  <si>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</si>
  <si>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</si>
  <si>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</si>
  <si>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</si>
  <si>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</si>
  <si>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</si>
  <si>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</si>
  <si>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</si>
  <si>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</si>
  <si>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</si>
  <si>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</si>
  <si>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</si>
  <si>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</si>
  <si>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</si>
  <si>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</si>
  <si>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</si>
  <si>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</si>
  <si>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</si>
  <si>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</si>
  <si>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</si>
  <si>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</si>
  <si>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</si>
  <si>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</si>
  <si>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</si>
  <si>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</si>
  <si>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</si>
  <si>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</si>
  <si>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</si>
  <si>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</si>
  <si>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</si>
  <si>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</si>
  <si>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</si>
  <si>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</si>
  <si>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</si>
  <si>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</si>
  <si>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</si>
  <si>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</si>
  <si>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</si>
  <si>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</si>
  <si>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</si>
  <si>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</si>
  <si>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</si>
  <si>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</si>
  <si>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</si>
  <si>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</si>
  <si>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</si>
  <si>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</si>
  <si>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</si>
  <si>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</si>
  <si>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</si>
  <si>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</si>
  <si>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</si>
  <si>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</si>
  <si>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</si>
  <si>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</si>
  <si>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</si>
  <si>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</si>
  <si>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</si>
  <si>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</si>
  <si>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</si>
  <si>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</si>
  <si>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</si>
  <si>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</si>
  <si>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</si>
  <si>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</si>
  <si>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</si>
  <si>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</si>
  <si>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</si>
  <si>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</si>
  <si>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</si>
  <si>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</si>
  <si>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</si>
  <si>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</si>
  <si>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</si>
  <si>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</si>
  <si>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</si>
  <si>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</si>
  <si>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</si>
  <si>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</si>
  <si>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</si>
  <si>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</si>
  <si>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</si>
  <si>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</si>
  <si>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</si>
  <si>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</si>
  <si>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</si>
  <si>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</si>
  <si>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</si>
  <si>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</si>
  <si>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</si>
  <si>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</si>
  <si>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</si>
  <si>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</si>
  <si>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</si>
  <si>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</si>
  <si>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</si>
  <si>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</si>
  <si>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</si>
  <si>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</si>
  <si>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</si>
  <si>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</si>
  <si>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</si>
  <si>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</si>
  <si>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</si>
  <si>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</si>
  <si>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</si>
  <si>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</si>
  <si>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</si>
  <si>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</si>
  <si>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</si>
  <si>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</si>
  <si>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</si>
  <si>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</si>
  <si>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</si>
  <si>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</si>
  <si>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</si>
  <si>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</si>
  <si>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</si>
  <si>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</si>
  <si>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</si>
  <si>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</si>
  <si>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</si>
  <si>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</si>
  <si>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</si>
  <si>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</si>
  <si>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</si>
  <si>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</si>
  <si>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</si>
  <si>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</si>
  <si>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</si>
  <si>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</si>
  <si>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</si>
  <si>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</si>
  <si>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</si>
  <si>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</si>
  <si>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</si>
  <si>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</si>
  <si>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</si>
  <si>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</si>
  <si>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</si>
  <si>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</si>
  <si>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</si>
  <si>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</si>
  <si>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</si>
  <si>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</si>
  <si>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</si>
  <si>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</si>
  <si>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</si>
  <si>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</si>
  <si>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</si>
  <si>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</si>
  <si>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</si>
  <si>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</si>
  <si>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</si>
  <si>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</si>
  <si>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</si>
  <si>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</si>
  <si>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</si>
  <si>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</si>
  <si>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</si>
  <si>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</si>
  <si>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</si>
  <si>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</si>
  <si>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</si>
  <si>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</si>
  <si>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</si>
  <si>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</si>
  <si>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</si>
  <si>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</si>
  <si>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</si>
  <si>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</si>
  <si>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</si>
  <si>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</si>
  <si>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</si>
  <si>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</si>
  <si>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</si>
  <si>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</si>
  <si>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</si>
  <si>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</si>
  <si>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</si>
  <si>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</si>
  <si>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</si>
  <si>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</si>
  <si>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</si>
  <si>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</si>
  <si>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</si>
  <si>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</si>
  <si>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</si>
  <si>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</si>
  <si>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</si>
  <si>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</si>
  <si>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</si>
  <si>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</si>
  <si>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</si>
  <si>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</si>
  <si>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</si>
  <si>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</si>
  <si>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</si>
  <si>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</si>
  <si>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</si>
  <si>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</si>
  <si>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</si>
  <si>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</si>
  <si>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</si>
  <si>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</si>
  <si>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</si>
  <si>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</si>
  <si>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</si>
  <si>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</si>
  <si>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</si>
  <si>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</si>
  <si>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</si>
  <si>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</si>
  <si>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</si>
  <si>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</si>
  <si>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</si>
  <si>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</si>
  <si>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</si>
  <si>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</si>
  <si>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</si>
  <si>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</si>
  <si>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</si>
  <si>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</si>
  <si>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</si>
  <si>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</si>
  <si>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</si>
  <si>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</si>
  <si>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</si>
  <si>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</si>
  <si>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</si>
  <si>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</si>
  <si>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</si>
  <si>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</si>
  <si>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</si>
  <si>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</si>
  <si>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</si>
  <si>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</si>
  <si>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</si>
  <si>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</si>
  <si>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</si>
  <si>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</si>
  <si>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</si>
  <si>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</si>
  <si>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</si>
  <si>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</si>
  <si>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</si>
  <si>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</si>
  <si>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</si>
  <si>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</si>
  <si>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</si>
  <si>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</si>
  <si>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</si>
  <si>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</si>
  <si>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</si>
  <si>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</si>
  <si>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</si>
  <si>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</si>
  <si>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</si>
  <si>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</si>
  <si>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</si>
  <si>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</si>
  <si>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</si>
  <si>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</si>
  <si>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</si>
  <si>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</si>
  <si>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</si>
  <si>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</si>
  <si>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</si>
  <si>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</si>
  <si>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</si>
  <si>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</si>
  <si>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</si>
  <si>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</si>
  <si>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</si>
  <si>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</si>
  <si>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</si>
  <si>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</si>
  <si>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</si>
  <si>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</si>
  <si>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</si>
  <si>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</si>
  <si>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</si>
  <si>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</si>
  <si>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</si>
  <si>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</si>
  <si>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</si>
  <si>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</si>
  <si>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</si>
  <si>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</si>
  <si>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</si>
  <si>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</si>
  <si>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</si>
  <si>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</si>
  <si>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</si>
  <si>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</si>
  <si>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</si>
  <si>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</si>
  <si>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</si>
  <si>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</si>
  <si>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</si>
  <si>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</si>
  <si>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</si>
  <si>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</si>
  <si>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</si>
  <si>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</si>
  <si>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</si>
  <si>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</si>
  <si>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</si>
  <si>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</si>
  <si>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</si>
  <si>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</si>
  <si>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</si>
  <si>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</si>
  <si>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</si>
  <si>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</si>
  <si>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</si>
  <si>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</si>
  <si>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</si>
  <si>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</si>
  <si>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</si>
  <si>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</si>
  <si>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</si>
  <si>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</si>
  <si>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</si>
  <si>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</si>
  <si>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</si>
  <si>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</si>
  <si>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</si>
  <si>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</si>
  <si>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</si>
  <si>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</si>
  <si>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</si>
  <si>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</si>
  <si>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</si>
  <si>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</si>
  <si>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</si>
  <si>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</si>
  <si>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</si>
  <si>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</si>
  <si>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</si>
  <si>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</si>
  <si>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</si>
  <si>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</si>
  <si>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</si>
  <si>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</si>
  <si>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</si>
  <si>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</si>
  <si>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</si>
  <si>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</si>
  <si>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</si>
  <si>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</si>
  <si>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</si>
  <si>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</si>
  <si>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</si>
  <si>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</si>
  <si>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</si>
  <si>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</si>
  <si>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</si>
  <si>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</si>
  <si>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</si>
  <si>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</si>
  <si>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</si>
  <si>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</si>
  <si>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</si>
  <si>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</si>
  <si>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</si>
  <si>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</si>
  <si>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</si>
  <si>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</si>
  <si>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</si>
  <si>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</si>
  <si>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</si>
  <si>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</si>
  <si>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</si>
  <si>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</si>
  <si>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</si>
  <si>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</si>
  <si>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</si>
  <si>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</si>
  <si>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</si>
  <si>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</si>
  <si>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</si>
  <si>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</si>
  <si>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</si>
  <si>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</si>
  <si>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</si>
  <si>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</si>
  <si>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</si>
  <si>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</si>
  <si>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</si>
  <si>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</si>
  <si>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</si>
  <si>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</si>
  <si>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</si>
  <si>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</si>
  <si>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</si>
  <si>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</si>
  <si>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</si>
  <si>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</si>
  <si>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</si>
  <si>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</si>
  <si>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</si>
  <si>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</si>
  <si>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</si>
  <si>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</si>
  <si>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</si>
  <si>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</si>
  <si>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</si>
  <si>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</si>
  <si>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</si>
  <si>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</si>
  <si>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</si>
  <si>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</si>
  <si>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</si>
  <si>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</si>
  <si>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</si>
  <si>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</si>
  <si>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</si>
  <si>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</si>
  <si>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</si>
  <si>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</si>
  <si>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</si>
  <si>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</si>
  <si>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</si>
  <si>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</si>
  <si>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</si>
  <si>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</si>
  <si>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</si>
  <si>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</si>
  <si>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</si>
  <si>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</si>
  <si>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</si>
  <si>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</si>
  <si>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</si>
  <si>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</si>
  <si>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</si>
  <si>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</si>
  <si>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</si>
  <si>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</si>
  <si>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</si>
  <si>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</si>
  <si>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</si>
  <si>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</si>
  <si>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</si>
  <si>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</si>
  <si>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</si>
  <si>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</si>
  <si>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</si>
  <si>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</si>
  <si>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</si>
  <si>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</si>
  <si>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</si>
  <si>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</si>
  <si>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</si>
  <si>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</si>
  <si>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</si>
  <si>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</si>
  <si>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</si>
  <si>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</si>
  <si>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</si>
  <si>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</si>
  <si>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</si>
  <si>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</si>
  <si>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</si>
  <si>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</si>
  <si>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</si>
  <si>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</si>
  <si>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</si>
  <si>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</si>
  <si>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</si>
  <si>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</si>
  <si>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</si>
  <si>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</si>
  <si>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</si>
  <si>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</si>
  <si>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</si>
  <si>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</si>
  <si>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</si>
  <si>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</si>
  <si>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</si>
  <si>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</si>
  <si>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</si>
  <si>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</si>
  <si>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</si>
  <si>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</si>
  <si>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</si>
  <si>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</si>
  <si>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</si>
  <si>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</si>
  <si>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</si>
  <si>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</si>
  <si>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</si>
  <si>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</si>
  <si>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</si>
  <si>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</si>
  <si>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</si>
  <si>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</si>
  <si>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</si>
  <si>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</si>
  <si>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</si>
  <si>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</si>
  <si>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</si>
  <si>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</si>
  <si>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</si>
  <si>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</si>
  <si>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</si>
  <si>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</si>
  <si>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</si>
  <si>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</si>
  <si>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</si>
  <si>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</si>
  <si>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</si>
  <si>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</si>
  <si>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</si>
  <si>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</si>
  <si>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</si>
  <si>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</si>
  <si>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</si>
  <si>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</si>
  <si>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</si>
  <si>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</si>
  <si>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</si>
  <si>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</si>
  <si>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</si>
  <si>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</si>
  <si>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</si>
  <si>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</si>
  <si>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</si>
  <si>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</si>
  <si>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</si>
  <si>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</si>
  <si>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</si>
  <si>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</si>
  <si>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</si>
  <si>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</si>
  <si>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</si>
  <si>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</si>
  <si>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</si>
  <si>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</si>
  <si>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</si>
  <si>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</si>
  <si>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</si>
  <si>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</si>
  <si>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</si>
  <si>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</si>
  <si>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</si>
  <si>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</si>
  <si>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</si>
  <si>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</si>
  <si>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</si>
  <si>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</si>
  <si>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</si>
  <si>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</si>
  <si>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</si>
  <si>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</si>
  <si>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</si>
  <si>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</si>
  <si>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</si>
  <si>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</si>
  <si>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</si>
  <si>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</si>
  <si>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</si>
  <si>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</si>
  <si>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</si>
  <si>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</si>
  <si>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</si>
  <si>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</si>
  <si>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</si>
  <si>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</si>
  <si>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</si>
  <si>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</si>
  <si>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</si>
  <si>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</si>
  <si>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</si>
  <si>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</si>
  <si>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</si>
  <si>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</si>
  <si>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</si>
  <si>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</si>
  <si>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</si>
  <si>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</si>
  <si>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</si>
  <si>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</si>
  <si>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</si>
  <si>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</si>
  <si>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</si>
  <si>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</si>
  <si>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</si>
  <si>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</si>
  <si>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</si>
  <si>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</si>
  <si>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</si>
  <si>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</si>
  <si>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</si>
  <si>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</si>
  <si>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</si>
  <si>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</si>
  <si>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</si>
  <si>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</si>
  <si>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</si>
  <si>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</si>
  <si>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</si>
  <si>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</si>
  <si>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</si>
  <si>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</si>
  <si>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</si>
  <si>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</si>
  <si>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</si>
  <si>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</si>
  <si>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</si>
  <si>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</si>
  <si>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</si>
  <si>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</si>
  <si>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</si>
  <si>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</si>
  <si>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</si>
  <si>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</si>
  <si>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</si>
  <si>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</si>
  <si>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</si>
  <si>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</si>
  <si>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</si>
  <si>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</si>
  <si>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</si>
  <si>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</si>
  <si>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</si>
  <si>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</si>
  <si>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</si>
  <si>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</si>
  <si>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</si>
  <si>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</si>
  <si>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</si>
  <si>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</si>
  <si>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</si>
  <si>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</si>
  <si>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</si>
  <si>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</si>
  <si>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</si>
  <si>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</si>
  <si>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</si>
  <si>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</si>
  <si>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</si>
  <si>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</si>
  <si>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</si>
  <si>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</si>
  <si>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</si>
  <si>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</si>
  <si>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</si>
  <si>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</si>
  <si>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</si>
  <si>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</si>
  <si>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</si>
  <si>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</si>
  <si>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</si>
  <si>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</si>
  <si>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</si>
  <si>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</si>
  <si>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</si>
  <si>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</si>
  <si>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</si>
  <si>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</si>
  <si>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</si>
  <si>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</si>
  <si>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</si>
  <si>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</si>
  <si>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</si>
  <si>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</si>
  <si>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</si>
  <si>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</si>
  <si>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</si>
  <si>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</si>
  <si>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</si>
  <si>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</si>
  <si>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</si>
  <si>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</si>
  <si>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</si>
  <si>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</si>
  <si>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</si>
  <si>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</si>
  <si>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</si>
  <si>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</si>
  <si>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</si>
  <si>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</si>
  <si>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</si>
  <si>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</si>
  <si>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</si>
  <si>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</si>
  <si>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</si>
  <si>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</si>
  <si>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</si>
  <si>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</si>
  <si>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</si>
  <si>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</si>
  <si>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</si>
  <si>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</si>
  <si>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</si>
  <si>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</si>
  <si>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</si>
  <si>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</si>
  <si>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</si>
  <si>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</si>
  <si>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</si>
  <si>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</si>
  <si>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</si>
  <si>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</si>
  <si>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</si>
  <si>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</si>
  <si>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</si>
  <si>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</si>
  <si>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</si>
  <si>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</si>
  <si>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</si>
  <si>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</si>
  <si>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</si>
  <si>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</si>
  <si>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</si>
  <si>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</si>
  <si>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</si>
  <si>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</si>
  <si>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</si>
  <si>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</si>
  <si>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</si>
  <si>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</si>
  <si>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</si>
  <si>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</si>
  <si>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</si>
  <si>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</si>
  <si>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</si>
  <si>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</si>
  <si>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</si>
  <si>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</si>
  <si>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</si>
  <si>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</si>
  <si>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</si>
  <si>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</si>
  <si>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</si>
  <si>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</si>
  <si>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</si>
  <si>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</si>
  <si>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</si>
  <si>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</si>
  <si>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</si>
  <si>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</si>
  <si>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</si>
  <si>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</si>
  <si>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</si>
  <si>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</si>
  <si>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</si>
  <si>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</si>
  <si>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</si>
  <si>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</si>
  <si>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</si>
  <si>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</si>
  <si>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</si>
  <si>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</si>
  <si>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</si>
  <si>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</si>
  <si>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</si>
  <si>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</si>
  <si>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</si>
  <si>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</si>
  <si>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</si>
  <si>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</si>
  <si>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</si>
  <si>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</si>
  <si>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</si>
  <si>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</si>
  <si>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</si>
  <si>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</si>
  <si>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</si>
  <si>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</si>
  <si>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</si>
  <si>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</si>
  <si>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</si>
  <si>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</si>
  <si>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</si>
  <si>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</si>
  <si>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</si>
  <si>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</si>
  <si>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</si>
  <si>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</si>
  <si>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</si>
  <si>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</si>
  <si>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</si>
  <si>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</si>
  <si>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</si>
  <si>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</si>
  <si>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</si>
  <si>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</si>
  <si>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</si>
  <si>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</si>
  <si>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</si>
  <si>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</si>
  <si>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</si>
  <si>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</si>
  <si>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</si>
  <si>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</si>
  <si>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</si>
  <si>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</si>
  <si>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</si>
  <si>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</si>
  <si>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</si>
  <si>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</si>
  <si>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</si>
  <si>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</si>
  <si>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</si>
  <si>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</si>
  <si>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</si>
  <si>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</si>
  <si>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</si>
  <si>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</si>
  <si>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</si>
  <si>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</si>
  <si>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</si>
  <si>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</si>
  <si>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</si>
  <si>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</si>
  <si>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</si>
  <si>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</si>
  <si>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</si>
  <si>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</si>
  <si>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</si>
  <si>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</si>
  <si>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</si>
  <si>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</si>
  <si>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</si>
  <si>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</si>
  <si>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</si>
  <si>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</si>
  <si>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</si>
  <si>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</si>
  <si>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</si>
  <si>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</si>
  <si>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</si>
  <si>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</si>
  <si>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</si>
  <si>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</si>
  <si>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</si>
  <si>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</si>
  <si>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</si>
  <si>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</si>
  <si>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</si>
  <si>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</si>
  <si>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</si>
  <si>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</si>
  <si>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</si>
  <si>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</si>
  <si>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</si>
  <si>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</si>
  <si>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</si>
  <si>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</si>
  <si>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</si>
  <si>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</si>
  <si>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</si>
  <si>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</si>
  <si>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</si>
  <si>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</si>
  <si>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</si>
  <si>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</si>
  <si>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</si>
  <si>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</si>
  <si>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</si>
  <si>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</si>
  <si>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</si>
  <si>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</si>
  <si>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</si>
  <si>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</si>
  <si>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</si>
  <si>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</si>
  <si>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</si>
  <si>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</si>
  <si>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</si>
  <si>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</si>
  <si>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</si>
  <si>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</si>
  <si>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</si>
  <si>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</si>
  <si>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</si>
  <si>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</si>
  <si>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</si>
  <si>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</si>
  <si>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</si>
  <si>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</si>
  <si>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</si>
  <si>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</si>
  <si>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</si>
  <si>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</si>
  <si>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</si>
  <si>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</si>
  <si>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</si>
  <si>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</si>
  <si>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</si>
  <si>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</si>
  <si>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</si>
  <si>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</si>
  <si>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</si>
  <si>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</si>
  <si>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</si>
  <si>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</si>
  <si>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</si>
  <si>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</si>
  <si>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</si>
  <si>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</si>
  <si>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</si>
  <si>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</si>
  <si>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</si>
  <si>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</si>
  <si>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</si>
  <si>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</si>
  <si>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</si>
  <si>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</si>
  <si>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</si>
  <si>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</si>
  <si>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</si>
  <si>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</si>
  <si>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</si>
  <si>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</si>
  <si>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</si>
  <si>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</si>
  <si>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</si>
  <si>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</si>
  <si>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</si>
  <si>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</si>
  <si>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</si>
  <si>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</si>
  <si>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</si>
  <si>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</si>
  <si>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</si>
  <si>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</si>
  <si>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</si>
  <si>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</si>
  <si>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</si>
  <si>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</si>
  <si>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</si>
  <si>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</si>
  <si>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</si>
  <si>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</si>
  <si>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</si>
  <si>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</si>
  <si>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</si>
  <si>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</si>
  <si>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</si>
  <si>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</si>
  <si>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</si>
  <si>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</si>
  <si>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</si>
  <si>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</si>
  <si>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</si>
  <si>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</si>
  <si>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</si>
  <si>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</si>
  <si>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</si>
  <si>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</si>
  <si>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</si>
  <si>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</si>
  <si>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</si>
  <si>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</si>
  <si>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</si>
  <si>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</si>
  <si>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</si>
  <si>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</si>
  <si>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</si>
  <si>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</si>
  <si>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</si>
  <si>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</si>
  <si>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</si>
  <si>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</si>
  <si>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</si>
  <si>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</si>
  <si>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</si>
  <si>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</si>
  <si>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</si>
  <si>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</si>
  <si>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</si>
  <si>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</si>
  <si>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</si>
  <si>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</si>
  <si>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</si>
  <si>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</si>
  <si>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</si>
  <si>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</si>
  <si>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</si>
  <si>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</si>
  <si>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</si>
  <si>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</si>
  <si>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</si>
  <si>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</si>
  <si>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</si>
  <si>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</si>
  <si>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</si>
  <si>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</si>
  <si>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</si>
  <si>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</si>
  <si>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</si>
  <si>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</si>
  <si>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</si>
  <si>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</si>
  <si>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</si>
  <si>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</si>
  <si>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</si>
  <si>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</si>
  <si>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</si>
  <si>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</si>
  <si>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</si>
  <si>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</si>
  <si>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</si>
  <si>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</si>
  <si>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</si>
  <si>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</si>
  <si>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</si>
  <si>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</si>
  <si>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</si>
  <si>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</si>
  <si>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</si>
  <si>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</si>
  <si>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</si>
  <si>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</si>
  <si>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</si>
  <si>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</si>
  <si>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</si>
  <si>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</si>
  <si>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</si>
  <si>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</si>
  <si>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</si>
  <si>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</si>
  <si>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</si>
  <si>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</si>
  <si>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</si>
  <si>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</si>
  <si>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</si>
  <si>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</si>
  <si>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</si>
  <si>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</si>
  <si>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</si>
  <si>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</si>
  <si>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</si>
  <si>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</si>
  <si>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</si>
  <si>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</si>
  <si>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</si>
  <si>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</si>
  <si>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</si>
  <si>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</si>
  <si>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</si>
  <si>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</si>
  <si>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</si>
  <si>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</si>
  <si>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</si>
  <si>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</si>
  <si>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</si>
  <si>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</si>
  <si>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</si>
  <si>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</si>
  <si>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</si>
  <si>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</si>
  <si>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</si>
  <si>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</si>
  <si>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</si>
  <si>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</si>
  <si>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</si>
  <si>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</si>
  <si>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</si>
  <si>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</si>
  <si>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</si>
  <si>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</si>
  <si>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</si>
  <si>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</si>
  <si>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</si>
  <si>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</si>
  <si>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</si>
  <si>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</si>
  <si>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</si>
  <si>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</si>
  <si>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</si>
  <si>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</si>
  <si>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</si>
  <si>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</si>
  <si>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</si>
  <si>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</si>
  <si>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</si>
  <si>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</si>
  <si>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</si>
  <si>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</si>
  <si>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</si>
  <si>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</si>
  <si>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</si>
  <si>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</si>
  <si>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</si>
  <si>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</si>
  <si>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</si>
  <si>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</si>
  <si>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</si>
  <si>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</si>
  <si>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</si>
  <si>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</si>
  <si>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</si>
  <si>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</si>
  <si>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</si>
  <si>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</si>
  <si>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</si>
  <si>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</si>
  <si>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</si>
  <si>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</si>
  <si>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</si>
  <si>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</si>
  <si>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</si>
  <si>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</si>
  <si>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</si>
  <si>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</si>
  <si>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</si>
  <si>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</si>
  <si>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</si>
  <si>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</si>
  <si>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</si>
  <si>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</si>
  <si>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</si>
  <si>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</si>
  <si>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</si>
  <si>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</si>
  <si>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</si>
  <si>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</si>
  <si>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</si>
  <si>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</si>
  <si>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</si>
  <si>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</si>
  <si>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</si>
  <si>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</si>
  <si>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</si>
  <si>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</si>
  <si>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</si>
  <si>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</si>
  <si>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</si>
  <si>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</si>
  <si>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</si>
  <si>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</si>
  <si>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</si>
  <si>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</si>
  <si>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</si>
  <si>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</si>
  <si>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</si>
  <si>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</si>
  <si>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</si>
  <si>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</si>
  <si>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</si>
  <si>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</si>
  <si>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</si>
  <si>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</si>
  <si>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</si>
  <si>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</si>
  <si>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</si>
  <si>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</si>
  <si>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</si>
  <si>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</si>
  <si>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</si>
  <si>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</si>
  <si>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</si>
  <si>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</si>
  <si>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</si>
  <si>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</si>
  <si>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</si>
  <si>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</si>
  <si>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</si>
  <si>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</si>
  <si>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</si>
  <si>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</si>
  <si>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</si>
  <si>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</si>
  <si>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</si>
  <si>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</si>
  <si>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</si>
  <si>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</si>
  <si>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</si>
  <si>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</si>
  <si>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</si>
  <si>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</si>
  <si>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</si>
  <si>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</si>
  <si>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</si>
  <si>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</si>
  <si>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</si>
  <si>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</si>
  <si>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</si>
  <si>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</si>
  <si>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</si>
  <si>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</si>
  <si>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</si>
  <si>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</si>
  <si>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</si>
  <si>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</si>
  <si>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</si>
  <si>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</si>
  <si>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</si>
  <si>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</si>
  <si>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</si>
  <si>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</si>
  <si>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</si>
  <si>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</si>
  <si>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</si>
  <si>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</si>
  <si>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</si>
  <si>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</si>
  <si>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</si>
  <si>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</si>
  <si>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</si>
  <si>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</si>
  <si>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</si>
  <si>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</si>
  <si>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</si>
  <si>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</si>
  <si>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</si>
  <si>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</si>
  <si>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</si>
  <si>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</si>
  <si>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</si>
  <si>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</si>
  <si>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</si>
  <si>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</si>
  <si>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</si>
  <si>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</si>
  <si>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</si>
  <si>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</si>
  <si>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</si>
  <si>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</si>
  <si>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</si>
  <si>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</si>
  <si>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</si>
  <si>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</si>
  <si>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</si>
  <si>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</si>
  <si>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</si>
  <si>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</si>
  <si>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</si>
  <si>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</si>
  <si>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</si>
  <si>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</si>
  <si>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</si>
  <si>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</si>
  <si>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</si>
  <si>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</si>
  <si>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</si>
  <si>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</si>
  <si>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</si>
  <si>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</si>
  <si>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</si>
  <si>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</si>
  <si>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</si>
  <si>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</si>
  <si>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</si>
  <si>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</si>
  <si>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</si>
  <si>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</si>
  <si>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</si>
  <si>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</si>
  <si>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</si>
  <si>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</si>
  <si>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</si>
  <si>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</si>
  <si>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</si>
  <si>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</si>
  <si>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</si>
  <si>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</si>
  <si>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</si>
  <si>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</si>
  <si>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</si>
  <si>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</si>
  <si>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</si>
  <si>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</si>
  <si>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</si>
  <si>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</si>
  <si>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</si>
  <si>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</si>
  <si>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</si>
  <si>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</si>
  <si>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</si>
  <si>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</si>
  <si>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</si>
  <si>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</si>
  <si>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</si>
  <si>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</si>
  <si>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</si>
  <si>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</si>
  <si>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</si>
  <si>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</si>
  <si>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</si>
  <si>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</si>
  <si>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</si>
  <si>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</si>
  <si>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</si>
  <si>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</si>
  <si>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</si>
  <si>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</si>
  <si>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</si>
  <si>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</si>
  <si>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</si>
  <si>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</si>
  <si>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</si>
  <si>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</si>
  <si>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</si>
  <si>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</si>
  <si>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</si>
  <si>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</si>
  <si>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</si>
  <si>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</si>
  <si>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</si>
  <si>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</si>
  <si>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</si>
  <si>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</si>
  <si>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</si>
  <si>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</si>
  <si>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</si>
  <si>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</si>
  <si>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</si>
  <si>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</si>
  <si>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</si>
  <si>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</si>
  <si>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</si>
  <si>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</si>
  <si>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</si>
  <si>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</si>
  <si>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</si>
  <si>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</si>
  <si>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</si>
  <si>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</si>
  <si>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</si>
  <si>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</si>
  <si>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</si>
  <si>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</si>
  <si>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</si>
  <si>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</si>
  <si>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</si>
  <si>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</si>
  <si>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</si>
  <si>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</si>
  <si>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</si>
  <si>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</si>
  <si>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</si>
  <si>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</si>
  <si>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</si>
  <si>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</si>
  <si>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</si>
  <si>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</si>
  <si>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</si>
  <si>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</si>
  <si>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</si>
  <si>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</si>
  <si>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</si>
  <si>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</si>
  <si>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</si>
  <si>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</si>
  <si>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</si>
  <si>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</si>
  <si>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</si>
  <si>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</si>
  <si>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</si>
  <si>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</si>
  <si>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</si>
  <si>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</si>
  <si>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</si>
  <si>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</si>
  <si>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</si>
  <si>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</si>
  <si>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</si>
  <si>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</si>
  <si>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</si>
  <si>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</si>
  <si>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</si>
  <si>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</si>
  <si>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</si>
  <si>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</si>
  <si>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</si>
  <si>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</si>
  <si>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</si>
  <si>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</si>
  <si>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</si>
  <si>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</si>
  <si>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</si>
  <si>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</si>
  <si>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</si>
  <si>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</si>
  <si>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</si>
  <si>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</si>
  <si>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</si>
  <si>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</si>
  <si>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</si>
  <si>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</si>
  <si>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</si>
  <si>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</si>
  <si>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</si>
  <si>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</si>
  <si>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</si>
  <si>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</si>
  <si>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</si>
  <si>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</si>
  <si>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</si>
  <si>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</si>
  <si>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</si>
  <si>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</si>
  <si>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</si>
  <si>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</si>
  <si>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</si>
  <si>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</si>
  <si>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</si>
  <si>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</si>
  <si>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</si>
  <si>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</si>
  <si>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</si>
  <si>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</si>
  <si>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</si>
  <si>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</si>
  <si>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</si>
  <si>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</si>
  <si>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</si>
  <si>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</si>
  <si>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</si>
  <si>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</si>
  <si>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</si>
  <si>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</si>
  <si>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</si>
  <si>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</si>
  <si>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</si>
  <si>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</si>
  <si>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</si>
  <si>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</si>
  <si>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</si>
  <si>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</si>
  <si>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</si>
  <si>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</si>
  <si>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</si>
  <si>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</si>
  <si>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</si>
  <si>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</si>
  <si>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</si>
  <si>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</si>
  <si>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</si>
  <si>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</si>
  <si>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</si>
  <si>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</si>
  <si>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</si>
  <si>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</si>
  <si>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</si>
  <si>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</si>
  <si>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</si>
  <si>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</si>
  <si>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</si>
  <si>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</si>
  <si>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</si>
  <si>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</si>
  <si>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</si>
  <si>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</si>
  <si>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</si>
  <si>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</si>
  <si>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</si>
  <si>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</si>
  <si>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</si>
  <si>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</si>
  <si>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</si>
  <si>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</si>
  <si>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</si>
  <si>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</si>
  <si>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</si>
  <si>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</si>
  <si>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</si>
  <si>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</si>
  <si>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</si>
  <si>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</si>
  <si>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</si>
  <si>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</si>
  <si>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</si>
  <si>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</si>
  <si>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</si>
  <si>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</si>
  <si>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</si>
  <si>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</si>
  <si>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</si>
  <si>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</si>
  <si>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</si>
  <si>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</si>
  <si>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</si>
  <si>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</si>
  <si>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</si>
  <si>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</si>
  <si>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</si>
  <si>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</si>
  <si>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</si>
  <si>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</si>
  <si>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</si>
  <si>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</si>
  <si>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</si>
  <si>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</si>
  <si>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</si>
  <si>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</si>
  <si>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</si>
  <si>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</si>
  <si>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</si>
  <si>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</si>
  <si>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</si>
  <si>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</si>
  <si>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</si>
  <si>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</si>
  <si>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</si>
  <si>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</si>
  <si>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</si>
  <si>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</si>
  <si>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</si>
  <si>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</si>
  <si>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</si>
  <si>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</si>
  <si>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</si>
  <si>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</si>
  <si>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</si>
  <si>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</si>
  <si>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</si>
  <si>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</si>
  <si>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</si>
  <si>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</si>
  <si>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</si>
  <si>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</si>
  <si>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</si>
  <si>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</si>
  <si>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</si>
  <si>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</si>
  <si>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</si>
  <si>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</si>
  <si>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</si>
  <si>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</si>
  <si>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</si>
  <si>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</si>
  <si>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</si>
  <si>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</si>
  <si>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</si>
  <si>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</si>
  <si>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</si>
  <si>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</si>
  <si>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</si>
  <si>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</si>
  <si>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</si>
  <si>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</si>
  <si>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</si>
  <si>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</si>
  <si>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</si>
  <si>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</si>
  <si>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</si>
  <si>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</si>
  <si>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</si>
  <si>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</si>
  <si>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</si>
  <si>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</si>
  <si>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</si>
  <si>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</si>
  <si>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</si>
  <si>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</si>
  <si>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</si>
  <si>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</si>
  <si>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</si>
  <si>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</si>
  <si>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</si>
  <si>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</si>
  <si>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</si>
  <si>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</si>
  <si>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</si>
  <si>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</si>
  <si>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</si>
  <si>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</si>
  <si>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</si>
  <si>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</si>
  <si>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</si>
  <si>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</si>
  <si>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</si>
  <si>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</si>
  <si>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</si>
  <si>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</si>
  <si>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</si>
  <si>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</si>
  <si>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</si>
  <si>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</si>
  <si>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</si>
  <si>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</si>
  <si>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</si>
  <si>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</si>
  <si>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</si>
  <si>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</si>
  <si>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</si>
  <si>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</si>
  <si>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</si>
  <si>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</si>
  <si>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</si>
  <si>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</si>
  <si>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</si>
  <si>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</si>
  <si>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</si>
  <si>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</si>
  <si>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</si>
  <si>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</si>
  <si>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</si>
  <si>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</si>
  <si>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</si>
  <si>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</si>
  <si>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</si>
  <si>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</si>
  <si>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</si>
  <si>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</si>
  <si>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</si>
  <si>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</si>
  <si>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</si>
  <si>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</si>
  <si>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</si>
  <si>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</si>
  <si>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</si>
  <si>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</si>
  <si>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</si>
  <si>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</si>
  <si>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</si>
  <si>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</si>
  <si>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</si>
  <si>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</si>
  <si>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</si>
  <si>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</si>
  <si>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</si>
  <si>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</si>
  <si>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</si>
  <si>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</si>
  <si>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</si>
  <si>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</si>
  <si>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</si>
  <si>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</si>
  <si>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</si>
  <si>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</si>
  <si>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</si>
  <si>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</si>
  <si>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</si>
  <si>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</si>
  <si>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</si>
  <si>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</si>
  <si>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</si>
  <si>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</si>
  <si>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</si>
  <si>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</si>
  <si>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</si>
  <si>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</si>
  <si>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</si>
  <si>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</si>
  <si>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</si>
  <si>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</si>
  <si>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</si>
  <si>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</si>
  <si>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</si>
  <si>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</si>
  <si>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</si>
  <si>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</si>
  <si>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</si>
  <si>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</si>
  <si>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</si>
  <si>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</si>
  <si>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</si>
  <si>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</si>
  <si>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</si>
  <si>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</si>
  <si>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</si>
  <si>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</si>
  <si>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</si>
  <si>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</si>
  <si>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</si>
  <si>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</si>
  <si>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</si>
  <si>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</si>
  <si>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</si>
  <si>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</si>
  <si>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</si>
  <si>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</si>
  <si>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</si>
  <si>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</si>
  <si>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</si>
  <si>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</si>
  <si>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</si>
  <si>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</si>
  <si>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</si>
  <si>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</si>
  <si>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</si>
  <si>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</si>
  <si>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</si>
  <si>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</si>
  <si>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</si>
  <si>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</si>
  <si>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</si>
  <si>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</si>
  <si>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</si>
  <si>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</si>
  <si>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</si>
  <si>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</si>
  <si>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</si>
  <si>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</si>
  <si>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</si>
  <si>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</si>
  <si>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</si>
  <si>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</si>
  <si>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</si>
  <si>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</si>
  <si>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</si>
  <si>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</si>
  <si>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</si>
  <si>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</si>
  <si>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</si>
  <si>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</si>
  <si>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</si>
  <si>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</si>
  <si>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</si>
  <si>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</si>
  <si>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</si>
  <si>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</si>
  <si>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</si>
  <si>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</si>
  <si>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</si>
  <si>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</si>
  <si>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</si>
  <si>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</si>
  <si>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</si>
  <si>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</si>
  <si>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</si>
  <si>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</si>
  <si>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</si>
  <si>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</si>
  <si>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</si>
  <si>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</si>
  <si>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</si>
  <si>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</si>
  <si>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</si>
  <si>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</si>
  <si>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</si>
  <si>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</si>
  <si>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</si>
  <si>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</si>
  <si>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</si>
  <si>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</si>
  <si>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</si>
  <si>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</si>
  <si>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</si>
  <si>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</si>
  <si>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</si>
  <si>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</si>
  <si>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</si>
  <si>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</si>
  <si>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</si>
  <si>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</si>
  <si>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</si>
  <si>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</si>
  <si>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</si>
  <si>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</si>
  <si>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</si>
  <si>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</si>
  <si>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</si>
  <si>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</si>
  <si>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</si>
  <si>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</si>
  <si>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</si>
  <si>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</si>
  <si>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</si>
  <si>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</si>
  <si>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</si>
  <si>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</si>
  <si>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</si>
  <si>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</si>
  <si>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</si>
  <si>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</si>
  <si>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</si>
  <si>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</si>
  <si>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</si>
  <si>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</si>
  <si>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</si>
  <si>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</si>
  <si>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</si>
  <si>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</si>
  <si>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</si>
  <si>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</si>
  <si>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</si>
  <si>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</si>
  <si>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</si>
  <si>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</si>
  <si>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</si>
  <si>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</si>
  <si>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</si>
  <si>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</si>
  <si>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</si>
  <si>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</si>
  <si>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</si>
  <si>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</si>
  <si>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</si>
  <si>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</si>
  <si>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</si>
  <si>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</si>
  <si>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</si>
  <si>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</si>
  <si>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</si>
  <si>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</si>
  <si>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</si>
  <si>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</si>
  <si>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</si>
  <si>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</si>
  <si>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</si>
  <si>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</si>
  <si>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</si>
  <si>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</si>
  <si>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</si>
  <si>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</si>
  <si>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</si>
  <si>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</si>
  <si>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</si>
  <si>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</si>
  <si>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</si>
  <si>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</si>
  <si>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</si>
  <si>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</si>
  <si>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</si>
  <si>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</si>
  <si>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</si>
  <si>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</si>
  <si>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</si>
  <si>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</si>
  <si>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</si>
  <si>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</si>
  <si>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</si>
  <si>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</si>
  <si>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</si>
  <si>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</si>
  <si>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</si>
  <si>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</si>
  <si>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</si>
  <si>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</si>
  <si>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</si>
  <si>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</si>
  <si>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</si>
  <si>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</si>
  <si>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</si>
  <si>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</si>
  <si>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</si>
  <si>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</si>
  <si>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</si>
  <si>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</si>
  <si>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</si>
  <si>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</si>
  <si>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</si>
  <si>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</si>
  <si>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</si>
  <si>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</si>
  <si>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</si>
  <si>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</si>
  <si>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</si>
  <si>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</si>
  <si>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</si>
  <si>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</si>
  <si>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</si>
  <si>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</si>
  <si>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</si>
  <si>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</si>
  <si>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</si>
  <si>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</si>
  <si>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</si>
  <si>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</si>
  <si>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</si>
  <si>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</si>
  <si>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</si>
  <si>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</si>
  <si>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</si>
  <si>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</si>
  <si>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</si>
  <si>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</si>
  <si>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</si>
  <si>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</si>
  <si>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</si>
  <si>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</si>
  <si>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</si>
  <si>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</si>
  <si>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</si>
  <si>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</si>
  <si>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</si>
  <si>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</si>
  <si>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</si>
  <si>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</si>
  <si>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</si>
  <si>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</si>
  <si>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</si>
  <si>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</si>
  <si>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</si>
  <si>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</si>
  <si>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</si>
  <si>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</si>
  <si>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</si>
  <si>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</si>
  <si>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</si>
  <si>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</si>
  <si>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</si>
  <si>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</si>
  <si>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</si>
  <si>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</si>
  <si>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</si>
  <si>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</si>
  <si>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</si>
  <si>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</si>
  <si>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</si>
  <si>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</si>
  <si>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</si>
  <si>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</si>
  <si>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</si>
  <si>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</si>
  <si>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</si>
  <si>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</si>
  <si>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</si>
  <si>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</si>
  <si>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</si>
  <si>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</si>
  <si>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</si>
  <si>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</si>
  <si>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</si>
  <si>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</si>
  <si>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</si>
  <si>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</si>
  <si>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</si>
  <si>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</si>
  <si>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</si>
  <si>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</si>
  <si>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</si>
  <si>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</si>
  <si>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</si>
  <si>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</si>
  <si>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</si>
  <si>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</si>
  <si>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</si>
  <si>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</si>
  <si>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</si>
  <si>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</si>
  <si>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</si>
  <si>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</si>
  <si>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</si>
  <si>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</si>
  <si>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</si>
  <si>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</si>
  <si>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</si>
  <si>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</si>
  <si>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</si>
  <si>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</si>
  <si>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</si>
  <si>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</si>
  <si>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</si>
  <si>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</si>
  <si>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</si>
  <si>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</si>
  <si>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</si>
  <si>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</si>
  <si>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</si>
  <si>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</si>
  <si>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</si>
  <si>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</si>
  <si>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</si>
  <si>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</si>
  <si>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</si>
  <si>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</si>
  <si>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</si>
  <si>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</si>
  <si>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</si>
  <si>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</si>
  <si>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</si>
  <si>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</si>
  <si>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</si>
  <si>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</si>
  <si>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</si>
  <si>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</si>
  <si>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</si>
  <si>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</si>
  <si>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</si>
  <si>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</si>
  <si>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</si>
  <si>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</si>
  <si>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</si>
  <si>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</si>
  <si>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</si>
  <si>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</si>
  <si>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</si>
  <si>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</si>
  <si>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</si>
  <si>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</si>
  <si>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</si>
  <si>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</si>
  <si>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</si>
  <si>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</si>
  <si>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</si>
  <si>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</si>
  <si>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</si>
  <si>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</si>
  <si>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</si>
  <si>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</si>
  <si>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</si>
  <si>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</si>
  <si>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</si>
  <si>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</si>
  <si>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</si>
  <si>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</si>
  <si>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</si>
  <si>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</si>
  <si>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</si>
  <si>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</si>
  <si>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</si>
  <si>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</si>
  <si>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</si>
  <si>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</si>
  <si>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</si>
  <si>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</si>
  <si>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</si>
  <si>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</si>
  <si>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</si>
  <si>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</si>
  <si>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</si>
  <si>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</si>
  <si>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</si>
  <si>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</si>
  <si>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</si>
  <si>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</si>
  <si>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</si>
  <si>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</si>
  <si>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</si>
  <si>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</si>
  <si>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</si>
  <si>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</si>
  <si>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</si>
  <si>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</si>
  <si>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</si>
  <si>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</si>
  <si>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</si>
  <si>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</si>
  <si>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</si>
  <si>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</si>
  <si>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</si>
  <si>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</si>
  <si>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</si>
  <si>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</si>
  <si>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</si>
  <si>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</si>
  <si>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</si>
  <si>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</si>
  <si>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</si>
  <si>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</si>
  <si>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</si>
  <si>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</si>
  <si>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</si>
  <si>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</si>
  <si>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</si>
  <si>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</si>
  <si>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</si>
  <si>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</si>
  <si>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</si>
  <si>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</si>
  <si>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</si>
  <si>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</si>
  <si>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</si>
  <si>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</si>
  <si>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</si>
  <si>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</si>
  <si>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</si>
  <si>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</si>
  <si>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</si>
  <si>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</si>
  <si>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</si>
  <si>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</si>
  <si>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</si>
  <si>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</si>
  <si>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</si>
  <si>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</si>
  <si>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</si>
  <si>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</si>
  <si>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</si>
  <si>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</si>
  <si>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</si>
  <si>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</si>
  <si>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</si>
  <si>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</si>
  <si>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</si>
  <si>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</si>
  <si>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</si>
  <si>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</si>
  <si>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</si>
  <si>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</si>
  <si>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</si>
  <si>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</si>
  <si>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</si>
  <si>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</si>
  <si>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</si>
  <si>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</si>
  <si>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</si>
  <si>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</si>
  <si>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</si>
  <si>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</si>
  <si>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</si>
  <si>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</si>
  <si>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</si>
  <si>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</si>
  <si>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</si>
  <si>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</si>
  <si>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</si>
  <si>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</si>
  <si>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</si>
  <si>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</si>
  <si>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</si>
  <si>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</si>
  <si>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</si>
  <si>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</si>
  <si>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</si>
  <si>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</si>
  <si>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</si>
  <si>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</si>
  <si>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</si>
  <si>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</si>
  <si>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</si>
  <si>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</si>
  <si>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</si>
  <si>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</si>
  <si>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</si>
  <si>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</si>
  <si>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</si>
  <si>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</si>
  <si>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</si>
  <si>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</si>
  <si>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</si>
  <si>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</si>
  <si>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</si>
  <si>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</si>
  <si>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</si>
  <si>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</si>
  <si>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</si>
  <si>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</si>
  <si>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</si>
  <si>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</si>
  <si>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</si>
  <si>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</si>
  <si>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</si>
  <si>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</si>
  <si>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</si>
  <si>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</si>
  <si>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</si>
  <si>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</si>
  <si>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</si>
  <si>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</si>
  <si>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</si>
  <si>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</si>
  <si>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</si>
  <si>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</si>
  <si>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</si>
  <si>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</si>
  <si>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</si>
  <si>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</si>
  <si>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</si>
  <si>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</si>
  <si>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</si>
  <si>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</si>
  <si>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</si>
  <si>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</si>
  <si>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</si>
  <si>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</si>
  <si>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</si>
  <si>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</si>
  <si>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</si>
  <si>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</si>
  <si>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</si>
  <si>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</si>
  <si>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</si>
  <si>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</si>
  <si>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</si>
  <si>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</si>
  <si>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</si>
  <si>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</si>
  <si>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</si>
  <si>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</si>
  <si>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</si>
  <si>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</si>
  <si>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</si>
  <si>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</si>
  <si>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</si>
  <si>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</si>
  <si>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</si>
  <si>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</si>
  <si>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</si>
  <si>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</si>
  <si>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</si>
  <si>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</si>
  <si>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</si>
  <si>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</si>
  <si>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</si>
  <si>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</si>
  <si>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</si>
  <si>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</si>
  <si>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</si>
  <si>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</si>
  <si>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</si>
  <si>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</si>
  <si>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</si>
  <si>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</si>
  <si>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</si>
  <si>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</si>
  <si>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</si>
  <si>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</si>
  <si>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</si>
  <si>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</si>
  <si>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</si>
  <si>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</si>
  <si>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</si>
  <si>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</si>
  <si>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</si>
  <si>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</si>
  <si>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</si>
  <si>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</si>
  <si>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</si>
  <si>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</si>
  <si>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</si>
  <si>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</si>
  <si>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</si>
  <si>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</si>
  <si>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</si>
  <si>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</si>
  <si>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</si>
  <si>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</si>
  <si>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</si>
  <si>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</si>
  <si>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</si>
  <si>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</si>
  <si>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</si>
  <si>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</si>
  <si>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</si>
  <si>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</si>
  <si>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</si>
  <si>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</si>
  <si>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</si>
  <si>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</si>
  <si>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</si>
  <si>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</si>
  <si>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</si>
  <si>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</si>
  <si>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</si>
  <si>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</si>
  <si>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</si>
  <si>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</si>
  <si>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</si>
  <si>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</si>
  <si>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</si>
  <si>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</si>
  <si>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</si>
  <si>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</si>
  <si>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</si>
  <si>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</si>
  <si>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</si>
  <si>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</si>
  <si>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</si>
  <si>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</si>
  <si>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</si>
  <si>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</si>
  <si>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</si>
  <si>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</si>
  <si>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</si>
  <si>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</si>
  <si>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</si>
  <si>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</si>
  <si>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</si>
  <si>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</si>
  <si>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</si>
  <si>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</si>
  <si>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</si>
  <si>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</si>
  <si>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</si>
  <si>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</si>
  <si>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</si>
  <si>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</si>
  <si>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</si>
  <si>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</si>
  <si>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</si>
  <si>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</si>
  <si>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</si>
  <si>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</si>
  <si>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</si>
  <si>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</si>
  <si>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</si>
  <si>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</si>
  <si>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</si>
  <si>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</si>
  <si>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</si>
  <si>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</si>
  <si>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</si>
  <si>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</si>
  <si>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</si>
  <si>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</si>
  <si>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</si>
  <si>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</si>
  <si>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</si>
  <si>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</si>
  <si>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</si>
  <si>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</si>
  <si>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</si>
  <si>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</si>
  <si>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</si>
  <si>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</si>
  <si>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</si>
  <si>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</si>
  <si>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</si>
  <si>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</si>
  <si>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</si>
  <si>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</si>
  <si>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</si>
  <si>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</si>
  <si>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</si>
  <si>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</si>
  <si>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</si>
  <si>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</si>
  <si>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</si>
  <si>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</si>
  <si>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</si>
  <si>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</si>
  <si>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</si>
  <si>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</si>
  <si>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</si>
  <si>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</si>
  <si>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</si>
  <si>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</si>
  <si>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</si>
  <si>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</si>
  <si>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</si>
  <si>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</si>
  <si>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</si>
  <si>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</si>
  <si>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</si>
  <si>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</si>
  <si>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</si>
  <si>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</si>
  <si>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</si>
  <si>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</si>
  <si>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</si>
  <si>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</si>
  <si>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</si>
  <si>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</si>
  <si>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</si>
  <si>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</si>
  <si>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</si>
  <si>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</si>
  <si>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</si>
  <si>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</si>
  <si>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</si>
  <si>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</si>
  <si>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</si>
  <si>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</si>
  <si>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</si>
  <si>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</si>
  <si>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</si>
  <si>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</si>
  <si>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</si>
  <si>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</si>
  <si>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</si>
  <si>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</si>
  <si>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</si>
  <si>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</si>
  <si>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</si>
  <si>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</si>
  <si>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</si>
  <si>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</si>
  <si>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</si>
  <si>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</si>
  <si>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</si>
  <si>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</si>
  <si>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</si>
  <si>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</si>
  <si>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</si>
  <si>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</si>
  <si>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</si>
  <si>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</si>
  <si>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</si>
  <si>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</si>
  <si>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</si>
  <si>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</si>
  <si>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</si>
  <si>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</si>
  <si>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</si>
  <si>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</si>
  <si>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</si>
  <si>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</si>
  <si>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</si>
  <si>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</si>
  <si>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</si>
  <si>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</si>
  <si>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</si>
  <si>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</si>
  <si>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</si>
  <si>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</si>
  <si>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</si>
  <si>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</si>
  <si>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</si>
  <si>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</si>
  <si>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</si>
  <si>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</si>
  <si>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</si>
  <si>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</si>
  <si>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</si>
  <si>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</si>
  <si>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</si>
  <si>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</si>
  <si>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</si>
  <si>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</si>
  <si>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</si>
  <si>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</si>
  <si>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</si>
  <si>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</si>
  <si>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</si>
  <si>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</si>
  <si>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</si>
  <si>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</si>
  <si>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</si>
  <si>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</si>
  <si>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</si>
  <si>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</si>
  <si>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</si>
  <si>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</si>
  <si>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</si>
  <si>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</si>
  <si>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</si>
  <si>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</si>
  <si>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</si>
  <si>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</si>
  <si>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</si>
  <si>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</si>
  <si>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</si>
  <si>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</si>
  <si>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</si>
  <si>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</si>
  <si>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</si>
  <si>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</si>
  <si>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</si>
  <si>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</si>
  <si>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</si>
  <si>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</si>
  <si>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</si>
  <si>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</si>
  <si>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</si>
  <si>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</si>
  <si>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</si>
  <si>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</si>
  <si>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</si>
  <si>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</si>
  <si>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</si>
  <si>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</si>
  <si>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</si>
  <si>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</si>
  <si>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</si>
  <si>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</si>
  <si>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</si>
  <si>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</si>
  <si>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</si>
  <si>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</si>
  <si>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</si>
  <si>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</si>
  <si>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</si>
  <si>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</si>
  <si>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</si>
  <si>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</si>
  <si>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</si>
  <si>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</si>
  <si>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</si>
  <si>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</si>
  <si>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</si>
  <si>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</si>
  <si>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</si>
  <si>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</si>
  <si>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</si>
  <si>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</si>
  <si>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</si>
  <si>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</si>
  <si>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</si>
  <si>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</si>
  <si>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</si>
  <si>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</si>
  <si>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</si>
  <si>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</si>
  <si>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</si>
  <si>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</si>
  <si>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</si>
  <si>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</si>
  <si>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</si>
  <si>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</si>
  <si>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</si>
  <si>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</si>
  <si>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</si>
  <si>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</si>
  <si>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</si>
  <si>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</si>
  <si>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</si>
  <si>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</si>
  <si>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</si>
  <si>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</si>
  <si>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</si>
  <si>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</si>
  <si>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</si>
  <si>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</si>
  <si>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</si>
  <si>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</si>
  <si>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</si>
  <si>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</si>
  <si>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</si>
  <si>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</si>
  <si>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</si>
  <si>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</si>
  <si>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</si>
  <si>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</si>
  <si>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</si>
  <si>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</si>
  <si>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</si>
  <si>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</si>
  <si>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</si>
  <si>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</si>
  <si>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</si>
  <si>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</si>
  <si>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</si>
  <si>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</si>
  <si>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</si>
  <si>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</si>
  <si>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</si>
  <si>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</si>
  <si>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</si>
  <si>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</si>
  <si>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</si>
  <si>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</si>
  <si>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</si>
  <si>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</si>
  <si>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</si>
  <si>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</si>
  <si>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</si>
  <si>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</si>
  <si>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</si>
  <si>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</si>
  <si>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</si>
  <si>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</si>
  <si>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</si>
  <si>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</si>
  <si>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</si>
  <si>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</si>
  <si>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</si>
  <si>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</si>
  <si>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</si>
  <si>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</si>
  <si>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</si>
  <si>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</si>
  <si>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</si>
  <si>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</si>
  <si>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</si>
  <si>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</si>
  <si>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</si>
  <si>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</si>
  <si>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</si>
  <si>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</si>
  <si>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</si>
  <si>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</si>
  <si>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</si>
  <si>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</si>
  <si>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</si>
  <si>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</si>
  <si>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</si>
  <si>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</si>
  <si>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</si>
  <si>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</si>
  <si>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</si>
  <si>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</si>
  <si>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</si>
  <si>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</si>
  <si>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</si>
  <si>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</si>
  <si>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</si>
  <si>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</si>
  <si>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</si>
  <si>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</si>
  <si>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</si>
  <si>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</si>
  <si>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</si>
  <si>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</si>
  <si>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</si>
  <si>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</si>
  <si>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</si>
  <si>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</si>
  <si>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</si>
  <si>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</si>
  <si>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</si>
  <si>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</si>
  <si>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</si>
  <si>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</si>
  <si>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</si>
  <si>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</si>
  <si>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</si>
  <si>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</si>
  <si>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</si>
  <si>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</si>
  <si>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</si>
  <si>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</si>
  <si>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</si>
  <si>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</si>
  <si>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</si>
  <si>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</si>
  <si>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</si>
  <si>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</si>
  <si>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</si>
  <si>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</si>
  <si>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</si>
  <si>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</si>
  <si>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</si>
  <si>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</si>
  <si>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</si>
  <si>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</si>
  <si>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</si>
  <si>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</si>
  <si>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</si>
  <si>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</si>
  <si>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</si>
  <si>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</si>
  <si>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</si>
  <si>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</si>
  <si>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</si>
  <si>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</si>
  <si>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</si>
  <si>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</si>
  <si>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</si>
  <si>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</si>
  <si>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</si>
  <si>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</si>
  <si>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</si>
  <si>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</si>
  <si>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</si>
  <si>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</si>
  <si>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</si>
  <si>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</si>
  <si>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</si>
  <si>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</si>
  <si>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</si>
  <si>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</si>
  <si>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</si>
  <si>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</si>
  <si>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</si>
  <si>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</si>
  <si>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</si>
  <si>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</si>
  <si>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</si>
  <si>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</si>
  <si>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</si>
  <si>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</si>
  <si>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</si>
  <si>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</si>
  <si>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</si>
  <si>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</si>
  <si>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</si>
  <si>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</si>
  <si>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</si>
  <si>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</si>
  <si>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</si>
  <si>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</si>
  <si>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</si>
  <si>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</si>
  <si>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</si>
  <si>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</si>
  <si>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</si>
  <si>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</si>
  <si>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</si>
  <si>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</si>
  <si>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</si>
  <si>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</si>
  <si>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</si>
  <si>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</si>
  <si>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</si>
  <si>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</si>
  <si>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</si>
  <si>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</si>
  <si>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</si>
  <si>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</si>
  <si>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</si>
  <si>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</si>
  <si>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</si>
  <si>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</si>
  <si>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</si>
  <si>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</si>
  <si>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</si>
  <si>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</si>
  <si>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</si>
  <si>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</si>
  <si>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</si>
  <si>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</si>
  <si>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</si>
  <si>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</si>
  <si>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</si>
  <si>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</si>
  <si>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</si>
  <si>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</si>
  <si>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</si>
  <si>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</si>
  <si>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</si>
  <si>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</si>
  <si>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</si>
  <si>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</si>
  <si>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</si>
  <si>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</si>
  <si>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</si>
  <si>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</si>
  <si>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</si>
  <si>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</si>
  <si>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</si>
  <si>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</si>
  <si>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</si>
  <si>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</si>
  <si>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</si>
  <si>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</si>
  <si>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</si>
  <si>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</si>
  <si>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</si>
  <si>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</si>
  <si>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</si>
  <si>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</si>
  <si>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</si>
  <si>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</si>
  <si>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</si>
  <si>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</si>
  <si>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</si>
  <si>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</si>
  <si>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</si>
  <si>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</si>
  <si>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</si>
  <si>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</si>
  <si>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</si>
  <si>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</si>
  <si>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</si>
  <si>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</si>
  <si>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</si>
  <si>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</si>
  <si>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</si>
  <si>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</si>
  <si>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</si>
  <si>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</si>
  <si>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</si>
  <si>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</si>
  <si>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</si>
  <si>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</si>
  <si>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</si>
  <si>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</si>
  <si>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</si>
  <si>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</si>
  <si>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</si>
  <si>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</si>
  <si>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</si>
  <si>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</si>
  <si>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</si>
  <si>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</si>
  <si>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</si>
  <si>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</si>
  <si>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</si>
  <si>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</si>
  <si>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</si>
  <si>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</si>
  <si>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</si>
  <si>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</si>
  <si>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</si>
  <si>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</si>
  <si>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</si>
  <si>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</si>
  <si>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</si>
  <si>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</si>
  <si>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</si>
  <si>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</si>
  <si>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</si>
  <si>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</si>
  <si>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</si>
  <si>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</si>
  <si>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</si>
  <si>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</si>
  <si>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</si>
  <si>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</si>
  <si>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</si>
  <si>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</si>
  <si>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</si>
  <si>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</si>
  <si>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</si>
  <si>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</si>
  <si>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</si>
  <si>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</si>
  <si>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</si>
  <si>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</si>
  <si>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</si>
  <si>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</si>
  <si>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</si>
  <si>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</si>
  <si>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</si>
  <si>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</si>
  <si>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</si>
  <si>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</si>
  <si>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</si>
  <si>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</si>
  <si>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</si>
  <si>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</si>
  <si>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</si>
  <si>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</si>
  <si>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</si>
  <si>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</si>
  <si>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</si>
  <si>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</si>
  <si>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</si>
  <si>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</si>
  <si>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</si>
  <si>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</si>
  <si>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</si>
  <si>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</si>
  <si>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</si>
  <si>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</si>
  <si>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</si>
  <si>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</si>
  <si>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</si>
  <si>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</si>
  <si>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</si>
  <si>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</si>
  <si>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</si>
  <si>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</si>
  <si>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</si>
  <si>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</si>
  <si>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</si>
  <si>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</si>
  <si>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</si>
  <si>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</si>
  <si>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</si>
  <si>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</si>
  <si>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</si>
  <si>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</si>
  <si>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</si>
  <si>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</si>
  <si>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</si>
  <si>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</si>
  <si>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</si>
  <si>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</si>
  <si>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</si>
  <si>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</si>
  <si>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</si>
  <si>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</si>
  <si>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</si>
  <si>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</si>
  <si>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</si>
  <si>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</si>
  <si>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</si>
  <si>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</si>
  <si>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</si>
  <si>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</si>
  <si>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</si>
  <si>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</si>
  <si>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</si>
  <si>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</si>
  <si>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</si>
  <si>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</si>
  <si>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</si>
  <si>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</si>
  <si>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</si>
  <si>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</si>
  <si>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</si>
  <si>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</si>
  <si>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</si>
  <si>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</si>
  <si>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</si>
  <si>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</si>
  <si>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</si>
  <si>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</si>
  <si>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</si>
  <si>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</si>
  <si>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</si>
  <si>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</si>
  <si>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</si>
  <si>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</si>
  <si>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</si>
  <si>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</si>
  <si>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</si>
  <si>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</si>
  <si>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</si>
  <si>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</si>
  <si>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</si>
  <si>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</si>
  <si>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</si>
  <si>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</si>
  <si>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</si>
  <si>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</si>
  <si>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</si>
  <si>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</si>
  <si>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</si>
  <si>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</si>
  <si>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</si>
  <si>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</si>
  <si>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</si>
  <si>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</si>
  <si>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</si>
  <si>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</si>
  <si>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</si>
  <si>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</si>
  <si>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</si>
  <si>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</si>
  <si>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</si>
  <si>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</si>
  <si>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</si>
  <si>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</si>
  <si>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</si>
  <si>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</si>
  <si>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</si>
  <si>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</si>
  <si>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</si>
  <si>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</si>
  <si>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</si>
  <si>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</si>
  <si>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</si>
  <si>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</si>
  <si>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</si>
  <si>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</si>
  <si>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</si>
  <si>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</si>
  <si>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</si>
  <si>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</si>
  <si>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</si>
  <si>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</si>
  <si>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</si>
  <si>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</si>
  <si>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</si>
  <si>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</si>
  <si>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</si>
  <si>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</si>
  <si>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</si>
  <si>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</si>
  <si>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</si>
  <si>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</si>
  <si>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</si>
  <si>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</si>
  <si>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</si>
  <si>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</si>
  <si>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</si>
  <si>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</si>
  <si>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</si>
  <si>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</si>
  <si>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</si>
  <si>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</si>
  <si>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</si>
  <si>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</si>
  <si>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</si>
  <si>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</si>
  <si>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</si>
  <si>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</si>
  <si>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</si>
  <si>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</si>
  <si>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</si>
  <si>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</si>
  <si>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</si>
  <si>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</si>
  <si>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</si>
  <si>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</si>
  <si>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</si>
  <si>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</si>
  <si>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</si>
  <si>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</si>
  <si>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</si>
  <si>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</si>
  <si>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</si>
  <si>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</si>
  <si>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</si>
  <si>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</si>
  <si>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</si>
  <si>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</si>
  <si>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</si>
  <si>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</si>
  <si>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</si>
  <si>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</si>
  <si>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</si>
  <si>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</si>
  <si>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</si>
  <si>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</si>
  <si>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</si>
  <si>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</si>
  <si>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</si>
  <si>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</si>
  <si>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</si>
  <si>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</si>
  <si>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</si>
  <si>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</si>
  <si>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</si>
  <si>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</si>
  <si>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</si>
  <si>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</si>
  <si>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</si>
  <si>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</si>
  <si>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</si>
  <si>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</si>
  <si>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</si>
  <si>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</si>
  <si>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</si>
  <si>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</si>
  <si>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</si>
  <si>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</si>
  <si>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</si>
  <si>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</si>
  <si>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</si>
  <si>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</si>
  <si>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</si>
  <si>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</si>
  <si>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</si>
  <si>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</si>
  <si>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</si>
  <si>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</si>
  <si>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</si>
  <si>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</si>
  <si>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</si>
  <si>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</si>
  <si>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</si>
  <si>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</si>
  <si>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</si>
  <si>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</si>
  <si>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</si>
  <si>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</si>
  <si>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</si>
  <si>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</si>
  <si>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</si>
  <si>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</si>
  <si>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</si>
  <si>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</si>
  <si>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</si>
  <si>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</si>
  <si>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</si>
  <si>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</si>
  <si>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</si>
  <si>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</si>
  <si>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</si>
  <si>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</si>
  <si>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</si>
  <si>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</si>
  <si>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</si>
  <si>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</si>
  <si>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</si>
  <si>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</si>
  <si>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</si>
  <si>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</si>
  <si>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</si>
  <si>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</si>
  <si>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</si>
  <si>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</si>
  <si>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</si>
  <si>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</si>
  <si>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</si>
  <si>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</si>
  <si>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</si>
  <si>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</si>
  <si>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</si>
  <si>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</si>
  <si>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</si>
  <si>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</si>
  <si>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</si>
  <si>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</si>
  <si>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</si>
  <si>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</si>
  <si>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</si>
  <si>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</si>
  <si>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</si>
  <si>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</si>
  <si>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</si>
  <si>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</si>
  <si>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</si>
  <si>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</si>
  <si>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</si>
  <si>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</si>
  <si>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</si>
  <si>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</si>
  <si>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</si>
  <si>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</si>
  <si>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</si>
  <si>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</si>
  <si>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</si>
  <si>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</si>
  <si>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</si>
  <si>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</si>
  <si>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</si>
  <si>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</si>
  <si>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</si>
  <si>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</si>
  <si>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</si>
  <si>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</si>
  <si>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</si>
  <si>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</si>
  <si>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</si>
  <si>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</si>
  <si>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</si>
  <si>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</si>
  <si>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</si>
  <si>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</si>
  <si>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</si>
  <si>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</si>
  <si>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</si>
  <si>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</si>
  <si>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</si>
  <si>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</si>
  <si>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</si>
  <si>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</si>
  <si>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</si>
  <si>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</si>
  <si>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</si>
  <si>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</si>
  <si>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</si>
  <si>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</si>
  <si>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</si>
  <si>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</si>
  <si>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</si>
  <si>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</si>
  <si>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</si>
  <si>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</si>
  <si>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</si>
  <si>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</si>
  <si>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</si>
  <si>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</si>
  <si>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</si>
  <si>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</si>
  <si>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</si>
  <si>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</si>
  <si>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</si>
  <si>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</si>
  <si>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</si>
  <si>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</si>
  <si>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</si>
  <si>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</si>
  <si>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</si>
  <si>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</si>
  <si>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</si>
  <si>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</si>
  <si>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</si>
  <si>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</si>
  <si>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</si>
  <si>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</si>
  <si>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</si>
  <si>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</si>
  <si>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</si>
  <si>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</si>
  <si>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</si>
  <si>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</si>
  <si>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</si>
  <si>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</si>
  <si>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</si>
  <si>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</si>
  <si>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</si>
  <si>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</si>
  <si>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</si>
  <si>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</si>
  <si>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</si>
  <si>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</si>
  <si>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</si>
  <si>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</si>
  <si>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</si>
  <si>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</si>
  <si>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</si>
  <si>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</si>
  <si>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</si>
  <si>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</si>
  <si>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</si>
  <si>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</si>
  <si>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</si>
  <si>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</si>
  <si>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</si>
  <si>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</si>
  <si>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</si>
  <si>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</si>
  <si>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</si>
  <si>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</si>
  <si>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</si>
  <si>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</si>
  <si>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</si>
  <si>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</si>
  <si>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</si>
  <si>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</si>
  <si>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</si>
  <si>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</si>
  <si>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</si>
  <si>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</si>
  <si>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</si>
  <si>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</si>
  <si>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</si>
  <si>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</si>
  <si>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</si>
  <si>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</si>
  <si>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</si>
  <si>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</si>
  <si>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</si>
  <si>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</si>
  <si>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</si>
  <si>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</si>
  <si>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</si>
  <si>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</si>
  <si>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</si>
  <si>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</si>
  <si>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</si>
  <si>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</si>
  <si>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</si>
  <si>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</si>
  <si>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</si>
  <si>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</si>
  <si>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</si>
  <si>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</si>
  <si>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</si>
  <si>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</si>
  <si>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</si>
  <si>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</si>
  <si>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</si>
  <si>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</si>
  <si>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</si>
  <si>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</si>
  <si>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</si>
  <si>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</si>
  <si>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</si>
  <si>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</si>
  <si>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</si>
  <si>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</si>
  <si>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</si>
  <si>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</si>
  <si>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</si>
  <si>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</si>
  <si>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</si>
  <si>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</si>
  <si>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</si>
  <si>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</si>
  <si>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</si>
  <si>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</si>
  <si>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</si>
  <si>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</si>
  <si>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</si>
  <si>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</si>
  <si>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</si>
  <si>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</si>
  <si>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</si>
  <si>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</si>
  <si>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</si>
  <si>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</si>
  <si>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</si>
  <si>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</si>
  <si>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</si>
  <si>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</si>
  <si>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</si>
  <si>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</si>
  <si>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</si>
  <si>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</si>
  <si>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</si>
  <si>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</si>
  <si>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</si>
  <si>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</si>
  <si>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</si>
  <si>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</si>
  <si>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</si>
  <si>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</si>
  <si>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</si>
  <si>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</si>
  <si>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</si>
  <si>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</si>
  <si>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</si>
  <si>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</si>
  <si>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</si>
  <si>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</si>
  <si>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</si>
  <si>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</si>
  <si>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</si>
  <si>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</si>
  <si>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</si>
  <si>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</si>
  <si>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</si>
  <si>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</si>
  <si>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</si>
  <si>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</si>
  <si>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</si>
  <si>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</si>
  <si>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</si>
  <si>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</si>
  <si>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</si>
  <si>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</si>
  <si>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</si>
  <si>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</si>
  <si>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</si>
  <si>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</si>
  <si>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</si>
  <si>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</si>
  <si>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</si>
  <si>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</si>
  <si>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</si>
  <si>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</si>
  <si>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</si>
  <si>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</si>
  <si>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</si>
  <si>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</si>
  <si>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</si>
  <si>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</si>
  <si>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</si>
  <si>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</si>
  <si>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</si>
  <si>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</si>
  <si>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</si>
  <si>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</si>
  <si>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</si>
  <si>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</si>
  <si>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</si>
  <si>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</si>
  <si>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</si>
  <si>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</si>
  <si>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</si>
  <si>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</si>
  <si>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</si>
  <si>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</si>
  <si>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</si>
  <si>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</si>
  <si>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</si>
  <si>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</si>
  <si>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</si>
  <si>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</si>
  <si>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</si>
  <si>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</si>
  <si>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</si>
  <si>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</si>
  <si>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</si>
  <si>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</si>
  <si>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</si>
  <si>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</si>
  <si>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</si>
  <si>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</si>
  <si>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</si>
  <si>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</si>
  <si>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</si>
  <si>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</si>
  <si>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</si>
  <si>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</si>
  <si>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</si>
  <si>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</si>
  <si>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</si>
  <si>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</si>
  <si>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</si>
  <si>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</si>
  <si>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</si>
  <si>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</si>
  <si>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</si>
  <si>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</si>
  <si>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</si>
  <si>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</si>
  <si>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</si>
  <si>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</si>
  <si>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</si>
  <si>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</si>
  <si>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</si>
  <si>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</si>
  <si>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</si>
  <si>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</si>
  <si>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</si>
  <si>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</si>
  <si>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</si>
  <si>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</si>
  <si>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</si>
  <si>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</si>
  <si>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</si>
  <si>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</si>
  <si>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</si>
  <si>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</si>
  <si>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</si>
  <si>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</si>
  <si>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</si>
  <si>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</si>
  <si>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</si>
  <si>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</si>
  <si>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</si>
  <si>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</si>
  <si>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</si>
  <si>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</si>
  <si>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</si>
  <si>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</si>
  <si>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</si>
  <si>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</si>
  <si>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</si>
  <si>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</si>
  <si>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</si>
  <si>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</si>
  <si>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</si>
  <si>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</si>
  <si>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</si>
  <si>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</si>
  <si>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</si>
  <si>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</si>
  <si>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</si>
  <si>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</si>
  <si>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</si>
  <si>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</si>
  <si>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</si>
  <si>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</si>
  <si>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</si>
  <si>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</si>
  <si>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</si>
  <si>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</si>
  <si>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</si>
  <si>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</si>
  <si>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</si>
  <si>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</si>
  <si>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</si>
  <si>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</si>
  <si>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</si>
  <si>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</si>
  <si>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</si>
  <si>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</si>
  <si>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</si>
  <si>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</si>
  <si>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</si>
  <si>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</si>
  <si>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</si>
  <si>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</si>
  <si>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</si>
  <si>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</si>
  <si>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</si>
  <si>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</si>
  <si>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</si>
  <si>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</si>
  <si>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</si>
  <si>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</si>
  <si>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</si>
  <si>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</si>
  <si>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</si>
  <si>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</si>
  <si>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</si>
  <si>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</si>
  <si>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</si>
  <si>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</si>
  <si>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</si>
  <si>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</si>
  <si>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</si>
  <si>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</si>
  <si>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</si>
  <si>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</si>
  <si>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</si>
  <si>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</si>
  <si>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</si>
  <si>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</si>
  <si>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</si>
  <si>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</si>
  <si>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</si>
  <si>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</si>
  <si>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</si>
  <si>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</si>
  <si>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</si>
  <si>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</si>
  <si>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</si>
  <si>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</si>
  <si>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</si>
  <si>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</si>
  <si>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</si>
  <si>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</si>
  <si>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</si>
  <si>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</si>
  <si>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</si>
  <si>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</si>
  <si>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</si>
  <si>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</si>
  <si>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</si>
  <si>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</si>
  <si>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</si>
  <si>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</si>
  <si>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</si>
  <si>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</si>
  <si>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</si>
  <si>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</si>
  <si>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</si>
  <si>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</si>
  <si>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</si>
  <si>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</si>
  <si>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</si>
  <si>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</si>
  <si>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</si>
  <si>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</si>
  <si>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</si>
  <si>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</si>
  <si>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</si>
  <si>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</si>
  <si>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</si>
  <si>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</si>
  <si>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</si>
  <si>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</si>
  <si>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</si>
  <si>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</si>
  <si>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</si>
  <si>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</si>
  <si>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</si>
  <si>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</si>
  <si>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</si>
  <si>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</si>
  <si>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</si>
  <si>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</si>
  <si>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</si>
  <si>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</si>
  <si>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</si>
  <si>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</si>
  <si>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</si>
  <si>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</si>
  <si>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</si>
  <si>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</si>
  <si>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</si>
  <si>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</si>
  <si>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</si>
  <si>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</si>
  <si>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</si>
  <si>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</si>
  <si>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</si>
  <si>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</si>
  <si>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</si>
  <si>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</si>
  <si>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</si>
  <si>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</si>
  <si>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</si>
  <si>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</si>
  <si>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</si>
  <si>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</si>
  <si>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</si>
  <si>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</si>
  <si>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</si>
  <si>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</si>
  <si>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</si>
  <si>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</si>
  <si>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</si>
  <si>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</si>
  <si>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</si>
  <si>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</si>
  <si>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</si>
  <si>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</si>
  <si>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</si>
  <si>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</si>
  <si>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</si>
  <si>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</si>
  <si>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</si>
  <si>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</si>
  <si>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</si>
  <si>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</si>
  <si>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</si>
  <si>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</si>
  <si>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</si>
  <si>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</si>
  <si>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</si>
  <si>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</si>
  <si>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</si>
  <si>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</si>
  <si>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</si>
  <si>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</si>
  <si>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</si>
  <si>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</si>
  <si>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</si>
  <si>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</si>
  <si>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</si>
  <si>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</si>
  <si>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</si>
  <si>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</si>
  <si>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</si>
  <si>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</si>
  <si>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</si>
  <si>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</si>
  <si>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</si>
  <si>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</si>
  <si>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</si>
  <si>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</si>
  <si>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</si>
  <si>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</si>
  <si>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</si>
  <si>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</si>
  <si>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</si>
  <si>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</si>
  <si>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</si>
  <si>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</si>
  <si>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</si>
  <si>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</si>
  <si>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</si>
  <si>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</si>
  <si>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</si>
  <si>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</si>
  <si>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</si>
  <si>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</si>
  <si>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</si>
  <si>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</si>
  <si>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</si>
  <si>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</si>
  <si>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</si>
  <si>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</si>
  <si>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</si>
  <si>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</si>
  <si>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</si>
  <si>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</si>
  <si>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</si>
  <si>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</si>
  <si>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</si>
  <si>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</si>
  <si>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</si>
  <si>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</si>
  <si>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</si>
  <si>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</si>
  <si>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</si>
  <si>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</si>
  <si>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</si>
  <si>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</si>
  <si>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</si>
  <si>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</si>
  <si>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</si>
  <si>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</si>
  <si>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</si>
  <si>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</si>
  <si>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</si>
  <si>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</si>
  <si>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</si>
  <si>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</si>
  <si>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</si>
  <si>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</si>
  <si>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</si>
  <si>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</si>
  <si>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</si>
  <si>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</si>
  <si>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</si>
  <si>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</si>
  <si>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</si>
  <si>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</si>
  <si>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</si>
  <si>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</si>
  <si>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</si>
  <si>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</si>
  <si>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</si>
  <si>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</si>
  <si>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</si>
  <si>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</si>
  <si>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</si>
  <si>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</si>
  <si>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</si>
  <si>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</si>
  <si>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</si>
  <si>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</si>
  <si>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</si>
  <si>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</si>
  <si>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</si>
  <si>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</si>
  <si>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</si>
  <si>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</si>
  <si>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</si>
  <si>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</si>
  <si>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</si>
  <si>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</si>
  <si>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</si>
  <si>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</si>
  <si>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</si>
  <si>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</si>
  <si>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</si>
  <si>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</si>
  <si>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</si>
  <si>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</si>
  <si>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</si>
  <si>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</si>
  <si>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</si>
  <si>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</si>
  <si>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</si>
  <si>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</si>
  <si>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</si>
  <si>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</si>
  <si>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</si>
  <si>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</si>
  <si>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</si>
  <si>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</si>
  <si>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</si>
  <si>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</si>
  <si>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</si>
  <si>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</si>
  <si>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</si>
  <si>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</si>
  <si>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</si>
  <si>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</si>
  <si>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</si>
  <si>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</si>
  <si>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</si>
  <si>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</si>
  <si>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</si>
  <si>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</si>
  <si>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</si>
  <si>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</si>
  <si>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</si>
  <si>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</si>
  <si>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</si>
  <si>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</si>
  <si>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</si>
  <si>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</si>
  <si>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</si>
  <si>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</si>
  <si>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</si>
  <si>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</si>
  <si>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</si>
  <si>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</si>
  <si>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</si>
  <si>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</si>
  <si>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</si>
  <si>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</si>
  <si>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</si>
  <si>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</si>
  <si>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</si>
  <si>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</si>
  <si>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</si>
  <si>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</si>
  <si>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</si>
  <si>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</si>
  <si>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</si>
  <si>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</si>
  <si>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</si>
  <si>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</si>
  <si>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</si>
  <si>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</si>
  <si>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</si>
  <si>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</si>
  <si>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</si>
  <si>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</si>
  <si>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</si>
  <si>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</si>
  <si>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</si>
  <si>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</si>
  <si>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</si>
  <si>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</si>
  <si>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</si>
  <si>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</si>
  <si>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</si>
  <si>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</si>
  <si>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</si>
  <si>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</si>
  <si>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</si>
  <si>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</si>
  <si>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</si>
  <si>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</si>
  <si>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</si>
  <si>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</si>
  <si>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</si>
  <si>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</si>
  <si>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</si>
  <si>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</si>
  <si>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</si>
  <si>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</si>
  <si>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</si>
  <si>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</si>
  <si>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</si>
  <si>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</si>
  <si>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</si>
  <si>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</si>
  <si>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</si>
  <si>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</si>
  <si>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</si>
  <si>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</si>
  <si>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</si>
  <si>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</si>
  <si>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</si>
  <si>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</si>
  <si>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</si>
  <si>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</si>
  <si>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</si>
  <si>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</si>
  <si>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</si>
  <si>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</si>
  <si>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</si>
  <si>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</si>
  <si>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</si>
  <si>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</si>
  <si>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</si>
  <si>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</si>
  <si>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</si>
  <si>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</si>
  <si>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</si>
  <si>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</si>
  <si>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</si>
  <si>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</si>
  <si>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</si>
  <si>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</si>
  <si>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</si>
  <si>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</si>
  <si>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</si>
  <si>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</si>
  <si>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</si>
  <si>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</si>
  <si>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</si>
  <si>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</si>
  <si>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</si>
  <si>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</si>
  <si>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</si>
  <si>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</si>
  <si>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</si>
  <si>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</si>
  <si>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</si>
  <si>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</si>
  <si>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</si>
  <si>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</si>
  <si>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</si>
  <si>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</si>
  <si>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</si>
  <si>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</si>
  <si>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</si>
  <si>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</si>
  <si>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</si>
  <si>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</si>
  <si>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</si>
  <si>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</si>
  <si>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</si>
  <si>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</si>
  <si>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</si>
  <si>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</si>
  <si>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</si>
  <si>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</si>
  <si>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</si>
  <si>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</si>
  <si>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</si>
  <si>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</si>
  <si>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</si>
  <si>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</si>
  <si>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</si>
  <si>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</si>
  <si>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</si>
  <si>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</si>
  <si>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</si>
  <si>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</si>
  <si>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</si>
  <si>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</si>
  <si>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</si>
  <si>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</si>
  <si>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</si>
  <si>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</si>
  <si>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</si>
  <si>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</si>
  <si>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</si>
  <si>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</si>
  <si>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</si>
  <si>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</si>
  <si>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</si>
  <si>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</si>
  <si>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</si>
  <si>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</si>
  <si>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</si>
  <si>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</si>
  <si>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</si>
  <si>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</si>
  <si>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</si>
  <si>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</si>
  <si>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</si>
  <si>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</si>
  <si>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</si>
  <si>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</si>
  <si>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</si>
  <si>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</si>
  <si>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</si>
  <si>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</si>
  <si>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</si>
  <si>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</si>
  <si>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</si>
  <si>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</si>
  <si>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</si>
  <si>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</si>
  <si>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</si>
  <si>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</si>
  <si>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</si>
  <si>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</si>
  <si>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</si>
  <si>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</si>
  <si>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</si>
  <si>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</si>
  <si>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</si>
  <si>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</si>
  <si>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</si>
  <si>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</si>
  <si>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</si>
  <si>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</si>
  <si>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</si>
  <si>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</si>
  <si>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</si>
  <si>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</si>
  <si>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</si>
  <si>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</si>
  <si>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</si>
  <si>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</si>
  <si>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</si>
  <si>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</si>
  <si>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</si>
  <si>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</si>
  <si>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</si>
  <si>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</si>
  <si>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</si>
  <si>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</si>
  <si>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</si>
  <si>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</si>
  <si>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</si>
  <si>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</si>
  <si>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</si>
  <si>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</si>
  <si>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</si>
  <si>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</si>
  <si>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</si>
  <si>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</si>
  <si>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</si>
  <si>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</si>
  <si>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</si>
  <si>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</si>
  <si>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</si>
  <si>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</si>
  <si>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</si>
  <si>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</si>
  <si>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</si>
  <si>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</si>
  <si>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</si>
  <si>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</si>
  <si>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</si>
  <si>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</si>
  <si>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</si>
  <si>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</si>
  <si>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</si>
  <si>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</si>
  <si>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</si>
  <si>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</si>
  <si>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</si>
  <si>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</si>
  <si>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</si>
  <si>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</si>
  <si>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</si>
  <si>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</si>
  <si>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</si>
  <si>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</si>
  <si>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</si>
  <si>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</si>
  <si>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</si>
  <si>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</si>
  <si>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</si>
  <si>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</si>
  <si>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</si>
  <si>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</si>
  <si>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</si>
  <si>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</si>
  <si>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</si>
  <si>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</si>
  <si>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</si>
  <si>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</si>
  <si>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</si>
  <si>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</si>
  <si>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</si>
  <si>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</si>
  <si>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</si>
  <si>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</si>
  <si>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</si>
  <si>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</si>
  <si>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</si>
  <si>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</si>
  <si>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</si>
  <si>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</si>
  <si>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</si>
  <si>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</si>
  <si>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</si>
  <si>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</si>
  <si>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</si>
  <si>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</si>
  <si>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</si>
  <si>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</si>
  <si>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</si>
  <si>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</si>
  <si>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</si>
  <si>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</si>
  <si>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</si>
  <si>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</si>
  <si>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</si>
  <si>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</si>
  <si>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</si>
  <si>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</si>
  <si>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</si>
  <si>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</si>
  <si>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</si>
  <si>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</si>
  <si>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</si>
  <si>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</si>
  <si>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</si>
  <si>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</si>
  <si>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</si>
  <si>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</si>
  <si>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</si>
  <si>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</si>
  <si>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</si>
  <si>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</si>
  <si>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</si>
  <si>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</si>
  <si>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</si>
  <si>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</si>
  <si>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</si>
  <si>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</si>
  <si>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</si>
  <si>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</si>
  <si>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</si>
  <si>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</si>
  <si>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</si>
  <si>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</si>
  <si>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</si>
  <si>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</si>
  <si>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</si>
  <si>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</si>
  <si>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</si>
  <si>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</si>
  <si>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</si>
  <si>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</si>
  <si>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</si>
  <si>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</si>
  <si>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</si>
  <si>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</si>
  <si>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</si>
  <si>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</si>
  <si>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</si>
  <si>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</si>
  <si>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</si>
  <si>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</si>
  <si>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</si>
  <si>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</si>
  <si>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</si>
  <si>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</si>
  <si>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</si>
  <si>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</si>
  <si>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</si>
  <si>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</si>
  <si>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</si>
  <si>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</si>
  <si>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</si>
  <si>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</si>
  <si>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</si>
  <si>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</si>
  <si>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</si>
  <si>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</si>
  <si>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</si>
  <si>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</si>
  <si>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</si>
  <si>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</si>
  <si>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</si>
  <si>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</si>
  <si>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</si>
  <si>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</si>
  <si>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</si>
  <si>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</si>
  <si>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</si>
  <si>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</si>
  <si>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</si>
  <si>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</si>
  <si>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</si>
  <si>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</si>
  <si>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</si>
  <si>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</si>
  <si>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</si>
  <si>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</si>
  <si>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</si>
  <si>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</si>
  <si>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</si>
  <si>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</si>
  <si>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</si>
  <si>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</si>
  <si>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</si>
  <si>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</si>
  <si>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</si>
  <si>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</si>
  <si>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</si>
  <si>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</si>
  <si>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</si>
  <si>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</si>
  <si>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</si>
  <si>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</si>
  <si>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</si>
  <si>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</si>
  <si>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</si>
  <si>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</si>
  <si>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</si>
  <si>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</si>
  <si>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</si>
  <si>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</si>
  <si>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</si>
  <si>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</si>
  <si>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</si>
  <si>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</si>
  <si>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</si>
  <si>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</si>
  <si>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</si>
  <si>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</si>
  <si>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</si>
  <si>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</si>
  <si>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</si>
  <si>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</si>
  <si>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</si>
  <si>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</si>
  <si>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</si>
  <si>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</si>
  <si>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</si>
  <si>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</si>
  <si>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</si>
  <si>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</si>
  <si>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</si>
  <si>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</si>
  <si>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</si>
  <si>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</si>
  <si>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</si>
  <si>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</si>
  <si>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</si>
  <si>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</si>
  <si>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</si>
  <si>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</si>
  <si>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</si>
  <si>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</si>
  <si>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</si>
  <si>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</si>
  <si>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</si>
  <si>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</si>
  <si>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</si>
  <si>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</si>
  <si>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</si>
  <si>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</si>
  <si>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</si>
  <si>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</si>
  <si>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</si>
  <si>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</si>
  <si>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</si>
  <si>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</si>
  <si>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</si>
  <si>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</si>
  <si>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</si>
  <si>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</si>
  <si>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</si>
  <si>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</si>
  <si>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</si>
  <si>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</si>
  <si>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</si>
  <si>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</si>
  <si>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</si>
  <si>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</si>
  <si>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</si>
  <si>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</si>
  <si>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</si>
  <si>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</si>
  <si>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</si>
  <si>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</si>
  <si>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</si>
  <si>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</si>
  <si>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</si>
  <si>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</si>
  <si>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</si>
  <si>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</si>
  <si>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</si>
  <si>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</si>
  <si>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</si>
  <si>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</si>
  <si>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</si>
  <si>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</si>
  <si>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</si>
  <si>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</si>
  <si>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</si>
  <si>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</si>
  <si>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</si>
  <si>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</si>
  <si>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</si>
  <si>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</si>
  <si>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</si>
  <si>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</si>
  <si>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</si>
  <si>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</si>
  <si>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</si>
  <si>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</si>
  <si>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</si>
  <si>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</si>
  <si>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</si>
  <si>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</si>
  <si>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</si>
  <si>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</si>
  <si>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</si>
  <si>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</si>
  <si>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</si>
  <si>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</si>
  <si>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</si>
  <si>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</si>
  <si>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</si>
  <si>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</si>
  <si>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</si>
  <si>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</si>
  <si>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</si>
  <si>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</si>
  <si>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</si>
  <si>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</si>
  <si>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</si>
  <si>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</si>
  <si>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</si>
  <si>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</si>
  <si>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</si>
  <si>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</si>
  <si>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</si>
  <si>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</si>
  <si>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</si>
  <si>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</si>
  <si>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</si>
  <si>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</si>
  <si>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</si>
  <si>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</si>
  <si>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</si>
  <si>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</si>
  <si>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</si>
  <si>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</si>
  <si>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</si>
  <si>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</si>
  <si>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</si>
  <si>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</si>
  <si>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</si>
  <si>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</si>
  <si>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</si>
  <si>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</si>
  <si>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</si>
  <si>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</si>
  <si>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</si>
  <si>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</si>
  <si>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</si>
  <si>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</si>
  <si>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</si>
  <si>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</si>
  <si>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</si>
  <si>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</si>
  <si>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</si>
  <si>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</si>
  <si>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</si>
  <si>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</si>
  <si>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</si>
  <si>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</si>
  <si>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</si>
  <si>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</si>
  <si>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</si>
  <si>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</si>
  <si>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</si>
  <si>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</si>
  <si>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</si>
  <si>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</si>
  <si>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</si>
  <si>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</si>
  <si>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</si>
  <si>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</si>
  <si>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</si>
  <si>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</si>
  <si>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</si>
  <si>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</si>
  <si>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</si>
  <si>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</si>
  <si>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</si>
  <si>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</si>
  <si>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</si>
  <si>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</si>
  <si>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</si>
  <si>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</si>
  <si>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</si>
  <si>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</si>
  <si>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</si>
  <si>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</si>
  <si>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</si>
  <si>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</si>
  <si>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</si>
  <si>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</si>
  <si>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</si>
  <si>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</si>
  <si>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</si>
  <si>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</si>
  <si>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</si>
  <si>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</si>
  <si>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</si>
  <si>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</si>
  <si>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</si>
  <si>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</si>
  <si>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</si>
  <si>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</si>
  <si>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</si>
  <si>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</si>
  <si>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</si>
  <si>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</si>
  <si>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</si>
  <si>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</si>
  <si>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</si>
  <si>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</si>
  <si>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</si>
  <si>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</si>
  <si>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</si>
  <si>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</si>
  <si>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</si>
  <si>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</si>
  <si>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</si>
  <si>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</si>
  <si>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</si>
  <si>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</si>
  <si>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</si>
  <si>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</si>
  <si>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</si>
  <si>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</si>
  <si>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</si>
  <si>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</si>
  <si>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</si>
  <si>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</si>
  <si>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</si>
  <si>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</si>
  <si>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</si>
  <si>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</si>
  <si>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</si>
  <si>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</si>
  <si>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</si>
  <si>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</si>
  <si>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</si>
  <si>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</si>
  <si>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</si>
  <si>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</si>
  <si>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</si>
  <si>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</si>
  <si>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</si>
  <si>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</si>
  <si>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</si>
  <si>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</si>
  <si>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</si>
  <si>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</si>
  <si>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</si>
  <si>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</si>
  <si>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</si>
  <si>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</si>
  <si>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</si>
  <si>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</si>
  <si>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</si>
  <si>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</si>
  <si>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</si>
  <si>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</si>
  <si>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</si>
  <si>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</si>
  <si>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</si>
  <si>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</si>
  <si>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</si>
  <si>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</si>
  <si>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</si>
  <si>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</si>
  <si>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</si>
  <si>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</si>
  <si>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</si>
  <si>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</si>
  <si>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</si>
  <si>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</si>
  <si>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</si>
  <si>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</si>
  <si>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</si>
  <si>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</si>
  <si>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</si>
  <si>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</si>
  <si>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</si>
  <si>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</si>
  <si>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</si>
  <si>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</si>
  <si>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</si>
  <si>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</si>
  <si>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</si>
  <si>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</si>
  <si>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</si>
  <si>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</si>
  <si>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</si>
  <si>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</si>
  <si>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</si>
  <si>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</si>
  <si>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</si>
  <si>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</si>
  <si>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</si>
  <si>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</si>
  <si>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</si>
  <si>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</si>
  <si>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</si>
  <si>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</si>
  <si>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</si>
  <si>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</si>
  <si>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</si>
  <si>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</si>
  <si>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</si>
  <si>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</si>
  <si>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</si>
  <si>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</si>
  <si>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</si>
  <si>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</si>
  <si>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</si>
  <si>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</si>
  <si>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</si>
  <si>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</si>
  <si>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</si>
  <si>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</si>
  <si>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</si>
  <si>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</si>
  <si>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</si>
  <si>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</si>
  <si>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</si>
  <si>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</si>
  <si>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</si>
  <si>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</si>
  <si>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</si>
  <si>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</si>
  <si>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</si>
  <si>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</si>
  <si>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</si>
  <si>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</si>
  <si>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</si>
  <si>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</si>
  <si>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</si>
  <si>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</si>
  <si>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</si>
  <si>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</si>
  <si>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</si>
  <si>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</si>
  <si>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</si>
  <si>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</si>
  <si>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</si>
  <si>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</si>
  <si>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</si>
  <si>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</si>
  <si>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</si>
  <si>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</si>
  <si>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</si>
  <si>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</si>
  <si>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</si>
  <si>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</si>
  <si>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</si>
  <si>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</si>
  <si>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</si>
  <si>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</si>
  <si>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</si>
  <si>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</si>
  <si>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</si>
  <si>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</si>
  <si>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</si>
  <si>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</si>
  <si>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</si>
  <si>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</si>
  <si>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</si>
  <si>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</si>
  <si>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</si>
  <si>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</si>
  <si>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</si>
  <si>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</si>
  <si>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</si>
  <si>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</si>
  <si>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</si>
  <si>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</si>
  <si>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</si>
  <si>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</si>
  <si>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</si>
  <si>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</si>
  <si>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</si>
  <si>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</si>
  <si>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</si>
  <si>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</si>
  <si>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</si>
  <si>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</si>
  <si>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</si>
  <si>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</si>
  <si>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</si>
  <si>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</si>
  <si>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</si>
  <si>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</si>
  <si>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</si>
  <si>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</si>
  <si>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</si>
  <si>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</si>
  <si>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</si>
  <si>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</si>
  <si>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</si>
  <si>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</si>
  <si>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</si>
  <si>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</si>
  <si>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</si>
  <si>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</si>
  <si>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</si>
  <si>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</si>
  <si>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</si>
  <si>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</si>
  <si>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</si>
  <si>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</si>
  <si>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</si>
  <si>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</si>
  <si>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</si>
  <si>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</si>
  <si>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</si>
  <si>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</si>
  <si>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</si>
  <si>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</si>
  <si>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</si>
  <si>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</si>
  <si>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</si>
  <si>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</si>
  <si>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</si>
  <si>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</si>
  <si>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</si>
  <si>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</si>
  <si>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</si>
  <si>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</si>
  <si>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</si>
  <si>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</si>
  <si>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</si>
  <si>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</si>
  <si>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</si>
  <si>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</si>
  <si>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</si>
  <si>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</si>
  <si>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</si>
  <si>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</si>
  <si>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</si>
  <si>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</si>
  <si>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</si>
  <si>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</si>
  <si>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</si>
  <si>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</si>
  <si>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</si>
  <si>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</si>
  <si>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</si>
  <si>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</si>
  <si>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</si>
  <si>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</si>
  <si>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</si>
  <si>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</si>
  <si>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</si>
  <si>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</si>
  <si>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</si>
  <si>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</si>
  <si>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</si>
  <si>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</si>
  <si>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</si>
  <si>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</si>
  <si>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</si>
  <si>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</si>
  <si>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</si>
  <si>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</si>
  <si>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</si>
  <si>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</si>
  <si>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</si>
  <si>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</si>
  <si>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</si>
  <si>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</si>
  <si>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</si>
  <si>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</si>
  <si>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</si>
  <si>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</si>
  <si>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</si>
  <si>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</si>
  <si>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</si>
  <si>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</si>
  <si>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</si>
  <si>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</si>
  <si>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</si>
  <si>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</si>
  <si>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</si>
  <si>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</si>
  <si>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</si>
  <si>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</si>
  <si>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</si>
  <si>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</si>
  <si>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</si>
  <si>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</si>
  <si>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</si>
  <si>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</si>
  <si>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</si>
  <si>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</si>
  <si>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</si>
  <si>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</si>
  <si>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</si>
  <si>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</si>
  <si>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</si>
  <si>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</si>
  <si>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</si>
  <si>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</si>
  <si>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</si>
  <si>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</si>
  <si>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</si>
  <si>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</si>
  <si>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</si>
  <si>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</si>
  <si>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</si>
  <si>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</si>
  <si>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</si>
  <si>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</si>
  <si>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</si>
  <si>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</si>
  <si>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</si>
  <si>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</si>
  <si>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</si>
  <si>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</si>
  <si>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</si>
  <si>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</si>
  <si>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</si>
  <si>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</si>
  <si>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</si>
  <si>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</si>
  <si>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</si>
  <si>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</si>
  <si>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</si>
  <si>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</si>
  <si>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</si>
  <si>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</si>
  <si>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</si>
  <si>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</si>
  <si>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</si>
  <si>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</si>
  <si>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</si>
  <si>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</si>
  <si>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</si>
  <si>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</si>
  <si>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</si>
  <si>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</si>
  <si>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</si>
  <si>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</si>
  <si>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</si>
  <si>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</si>
  <si>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</si>
  <si>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</si>
  <si>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</si>
  <si>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</si>
  <si>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</si>
  <si>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</si>
  <si>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</si>
  <si>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</si>
  <si>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</si>
  <si>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</si>
  <si>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</si>
  <si>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</si>
  <si>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</si>
  <si>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</si>
  <si>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</si>
  <si>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</si>
  <si>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</si>
  <si>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</si>
  <si>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</si>
  <si>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</si>
  <si>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</si>
  <si>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</si>
  <si>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</si>
  <si>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</si>
  <si>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</si>
  <si>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</si>
  <si>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</si>
  <si>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</si>
  <si>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</si>
  <si>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</si>
  <si>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</si>
  <si>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</si>
  <si>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</si>
  <si>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</si>
  <si>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</si>
  <si>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</si>
  <si>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</si>
  <si>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</si>
  <si>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</si>
  <si>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</si>
  <si>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</si>
  <si>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</si>
  <si>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</si>
  <si>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</si>
  <si>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</si>
  <si>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</si>
  <si>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</si>
  <si>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</si>
  <si>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</si>
  <si>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</si>
  <si>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</si>
  <si>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</si>
  <si>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</si>
  <si>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</si>
  <si>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</si>
  <si>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</si>
  <si>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</si>
  <si>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</si>
  <si>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</si>
  <si>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</si>
  <si>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</si>
  <si>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</si>
  <si>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</si>
  <si>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</si>
  <si>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</si>
  <si>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</si>
  <si>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</si>
  <si>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</si>
  <si>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</si>
  <si>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</si>
  <si>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</si>
  <si>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</si>
  <si>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</si>
  <si>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</si>
  <si>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</si>
  <si>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</si>
  <si>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</si>
  <si>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</si>
  <si>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</si>
  <si>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</si>
  <si>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</si>
  <si>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</si>
  <si>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</si>
  <si>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</si>
  <si>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</si>
  <si>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</si>
  <si>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</si>
  <si>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</si>
  <si>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</si>
  <si>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</si>
  <si>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</si>
  <si>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</si>
  <si>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</si>
  <si>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</si>
  <si>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</si>
  <si>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</si>
  <si>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</si>
  <si>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</si>
  <si>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</si>
  <si>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</si>
  <si>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</si>
  <si>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</si>
  <si>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</si>
  <si>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</si>
  <si>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</si>
  <si>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</si>
  <si>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</si>
  <si>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</si>
  <si>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</si>
  <si>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</si>
  <si>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</si>
  <si>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</si>
  <si>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</si>
  <si>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</si>
  <si>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</si>
  <si>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</si>
  <si>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</si>
  <si>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</si>
  <si>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</si>
  <si>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</si>
  <si>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</si>
  <si>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</si>
  <si>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</si>
  <si>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</si>
  <si>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</si>
  <si>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</si>
  <si>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</si>
  <si>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</si>
  <si>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</si>
  <si>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</si>
  <si>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</si>
  <si>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</si>
  <si>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</si>
  <si>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</si>
  <si>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</si>
  <si>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</si>
  <si>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</si>
  <si>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</si>
  <si>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</si>
  <si>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</si>
  <si>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</si>
  <si>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</si>
  <si>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</si>
  <si>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</si>
  <si>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</si>
  <si>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</si>
  <si>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</si>
  <si>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</si>
  <si>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</si>
  <si>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</si>
  <si>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</si>
  <si>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</si>
  <si>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</si>
  <si>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</si>
  <si>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</si>
  <si>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</si>
  <si>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</si>
  <si>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</si>
  <si>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</si>
  <si>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</si>
  <si>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</si>
  <si>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</si>
  <si>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</si>
  <si>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</si>
  <si>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</si>
  <si>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</si>
  <si>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</si>
  <si>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</si>
  <si>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</si>
  <si>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</si>
  <si>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</si>
  <si>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</si>
  <si>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</si>
  <si>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</si>
  <si>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</si>
  <si>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</si>
  <si>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</si>
  <si>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</si>
  <si>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</si>
  <si>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</si>
  <si>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</si>
  <si>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</si>
  <si>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</si>
  <si>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</si>
  <si>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</si>
  <si>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</si>
  <si>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</si>
  <si>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</si>
  <si>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</si>
  <si>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</si>
  <si>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</si>
  <si>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</si>
  <si>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</si>
  <si>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</si>
  <si>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</si>
  <si>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</si>
  <si>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</si>
  <si>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</si>
  <si>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</si>
  <si>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</si>
  <si>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</si>
  <si>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</si>
  <si>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</si>
  <si>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</si>
  <si>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</si>
  <si>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</si>
  <si>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</si>
  <si>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</si>
  <si>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</si>
  <si>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</si>
  <si>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</si>
  <si>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</si>
  <si>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</si>
  <si>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</si>
  <si>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</si>
  <si>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</si>
  <si>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</si>
  <si>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</si>
  <si>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</si>
  <si>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</si>
  <si>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</si>
  <si>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</si>
  <si>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</si>
  <si>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</si>
  <si>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</si>
  <si>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</si>
  <si>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</si>
  <si>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</si>
  <si>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</si>
  <si>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</si>
  <si>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</si>
  <si>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</si>
  <si>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</si>
  <si>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</si>
  <si>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</si>
  <si>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</si>
  <si>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</si>
  <si>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</si>
  <si>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</si>
  <si>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</si>
  <si>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</si>
  <si>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</si>
  <si>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</si>
  <si>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</si>
  <si>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</si>
  <si>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</si>
  <si>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</si>
  <si>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</si>
  <si>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</si>
  <si>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</si>
  <si>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</si>
  <si>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</si>
  <si>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</si>
  <si>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</si>
  <si>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</si>
  <si>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</si>
  <si>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</si>
  <si>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</si>
  <si>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</si>
  <si>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</si>
  <si>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</si>
  <si>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</si>
  <si>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</si>
  <si>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</si>
  <si>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</si>
  <si>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</si>
  <si>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</si>
  <si>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</si>
  <si>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</si>
  <si>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</si>
  <si>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</si>
  <si>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</si>
  <si>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</si>
  <si>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</si>
  <si>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</si>
  <si>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</si>
  <si>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</si>
  <si>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</si>
  <si>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</si>
  <si>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</si>
  <si>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</si>
  <si>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</si>
  <si>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</si>
  <si>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</si>
  <si>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</si>
  <si>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</si>
  <si>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</si>
  <si>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</si>
  <si>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</si>
  <si>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</si>
  <si>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</si>
  <si>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</si>
  <si>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</si>
  <si>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</si>
  <si>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</si>
  <si>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</si>
  <si>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</si>
  <si>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</si>
  <si>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</si>
  <si>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</si>
  <si>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</si>
  <si>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</si>
  <si>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</si>
  <si>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</si>
  <si>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</si>
  <si>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</si>
  <si>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</si>
  <si>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</si>
  <si>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</si>
  <si>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</si>
  <si>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</si>
  <si>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</si>
  <si>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</si>
  <si>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</si>
  <si>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</si>
  <si>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</si>
  <si>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</si>
  <si>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</si>
  <si>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</si>
  <si>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</si>
  <si>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</si>
  <si>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</si>
  <si>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</si>
  <si>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</si>
  <si>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</si>
  <si>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</si>
  <si>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</si>
  <si>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</si>
  <si>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</si>
  <si>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</si>
  <si>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</si>
  <si>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</si>
  <si>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</si>
  <si>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</si>
  <si>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</si>
  <si>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</si>
  <si>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</si>
  <si>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</si>
  <si>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</si>
  <si>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</si>
  <si>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</si>
  <si>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</si>
  <si>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</si>
  <si>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</si>
  <si>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</si>
  <si>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</si>
  <si>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</si>
  <si>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</si>
  <si>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</si>
  <si>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</si>
  <si>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</si>
  <si>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</si>
  <si>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</si>
  <si>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</si>
  <si>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</si>
  <si>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</si>
  <si>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</si>
  <si>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</si>
  <si>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</si>
  <si>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</si>
  <si>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</si>
  <si>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</si>
  <si>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</si>
  <si>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</si>
  <si>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</si>
  <si>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</si>
  <si>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</si>
  <si>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</si>
  <si>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</si>
  <si>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</si>
  <si>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</si>
  <si>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</si>
  <si>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</si>
  <si>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</si>
  <si>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</si>
  <si>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</si>
  <si>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</si>
  <si>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</si>
  <si>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</si>
  <si>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</si>
  <si>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</si>
  <si>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</si>
  <si>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</si>
  <si>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</si>
  <si>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</si>
  <si>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</si>
  <si>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</si>
  <si>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</si>
  <si>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</si>
  <si>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</si>
  <si>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</si>
  <si>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</si>
  <si>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</si>
  <si>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</si>
  <si>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</si>
  <si>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</si>
  <si>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</si>
  <si>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</si>
  <si>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</si>
  <si>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</si>
  <si>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</si>
  <si>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</si>
  <si>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</si>
  <si>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</si>
  <si>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</si>
  <si>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</si>
  <si>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</si>
  <si>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</si>
  <si>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</si>
  <si>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</si>
  <si>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</si>
  <si>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</si>
  <si>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</si>
  <si>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</si>
  <si>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</si>
  <si>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</si>
  <si>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</si>
  <si>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</si>
  <si>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</si>
  <si>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</si>
  <si>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</si>
  <si>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</si>
  <si>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</si>
  <si>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</si>
  <si>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</si>
  <si>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</si>
  <si>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</si>
  <si>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</si>
  <si>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</si>
  <si>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</si>
  <si>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</si>
  <si>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</si>
  <si>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</si>
  <si>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</si>
  <si>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</si>
  <si>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</si>
  <si>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</si>
  <si>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</si>
  <si>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</si>
  <si>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</si>
  <si>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</si>
  <si>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</si>
  <si>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</si>
  <si>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</si>
  <si>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</si>
  <si>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</si>
  <si>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</si>
  <si>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</si>
  <si>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</si>
  <si>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</si>
  <si>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</si>
  <si>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</si>
  <si>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</si>
  <si>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</si>
  <si>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</si>
  <si>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</si>
  <si>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</si>
  <si>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</si>
  <si>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</si>
  <si>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</si>
  <si>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</si>
  <si>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</si>
  <si>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</si>
  <si>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</si>
  <si>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</si>
  <si>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</si>
  <si>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</si>
  <si>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</si>
  <si>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</si>
  <si>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</si>
  <si>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</si>
  <si>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</si>
  <si>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</si>
  <si>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</si>
  <si>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</si>
  <si>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</si>
  <si>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</si>
  <si>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</si>
  <si>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</si>
  <si>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</si>
  <si>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</si>
  <si>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</si>
  <si>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</si>
  <si>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</si>
  <si>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</si>
  <si>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</si>
  <si>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</si>
  <si>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</si>
  <si>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</si>
  <si>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</si>
  <si>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</si>
  <si>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</si>
  <si>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</si>
  <si>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</si>
  <si>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</si>
  <si>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</si>
  <si>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</si>
  <si>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</si>
  <si>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</si>
  <si>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</si>
  <si>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</si>
  <si>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</si>
  <si>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</si>
  <si>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</si>
  <si>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</si>
  <si>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</si>
  <si>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</si>
  <si>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</si>
  <si>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</si>
  <si>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</si>
  <si>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</si>
  <si>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</si>
  <si>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</si>
  <si>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</si>
  <si>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</si>
  <si>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</si>
  <si>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</si>
  <si>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</si>
  <si>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</si>
  <si>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</si>
  <si>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</si>
  <si>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</si>
  <si>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</si>
  <si>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</si>
  <si>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</si>
  <si>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</si>
  <si>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</si>
  <si>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</si>
  <si>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</si>
  <si>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</si>
  <si>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</si>
  <si>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</si>
  <si>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</si>
  <si>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</si>
  <si>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</si>
  <si>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</si>
  <si>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</si>
  <si>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</si>
  <si>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</si>
  <si>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</si>
  <si>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</si>
  <si>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</si>
  <si>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</si>
  <si>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</si>
  <si>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</si>
  <si>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</si>
  <si>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</si>
  <si>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</si>
  <si>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</si>
  <si>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</si>
  <si>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</si>
  <si>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</si>
  <si>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</si>
  <si>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</si>
  <si>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</si>
  <si>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</si>
  <si>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</si>
  <si>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</si>
  <si>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</si>
  <si>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</si>
  <si>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</si>
  <si>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</si>
  <si>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</si>
  <si>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</si>
  <si>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</si>
  <si>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</si>
  <si>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</si>
  <si>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</si>
  <si>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</si>
  <si>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</si>
  <si>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</si>
  <si>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</si>
  <si>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</si>
  <si>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</si>
  <si>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</si>
  <si>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</si>
  <si>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</si>
  <si>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</si>
  <si>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</si>
  <si>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</si>
  <si>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</si>
  <si>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</si>
  <si>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</si>
  <si>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</si>
  <si>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</si>
  <si>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</si>
  <si>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</si>
  <si>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</si>
  <si>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</si>
  <si>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</si>
  <si>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</si>
  <si>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</si>
  <si>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</si>
  <si>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</si>
  <si>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</si>
  <si>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</si>
  <si>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</si>
  <si>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</si>
  <si>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</si>
  <si>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</si>
  <si>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</si>
  <si>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</si>
  <si>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</si>
  <si>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</si>
  <si>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</si>
  <si>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</si>
  <si>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</si>
  <si>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</si>
  <si>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</si>
  <si>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</si>
  <si>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</si>
  <si>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</si>
  <si>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</si>
  <si>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</si>
  <si>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</si>
  <si>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</si>
  <si>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</si>
  <si>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</si>
  <si>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</si>
  <si>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</si>
  <si>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</si>
  <si>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</si>
  <si>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</si>
  <si>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</si>
  <si>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</si>
  <si>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</si>
  <si>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</si>
  <si>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</si>
  <si>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</si>
  <si>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</si>
  <si>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</si>
  <si>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</si>
  <si>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</si>
  <si>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</si>
  <si>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</si>
  <si>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</si>
  <si>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</si>
  <si>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</si>
  <si>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</si>
  <si>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</si>
  <si>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</si>
  <si>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</si>
  <si>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</si>
  <si>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</si>
  <si>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</si>
  <si>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</si>
  <si>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</si>
  <si>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</si>
  <si>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</si>
  <si>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</si>
  <si>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</si>
  <si>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</si>
  <si>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</si>
  <si>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</si>
  <si>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</si>
  <si>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</si>
  <si>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</si>
  <si>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</si>
  <si>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</si>
  <si>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</si>
  <si>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</si>
  <si>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</si>
  <si>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</si>
  <si>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</si>
  <si>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</si>
  <si>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</si>
  <si>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</si>
  <si>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</si>
  <si>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</si>
  <si>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</si>
  <si>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</si>
  <si>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</si>
  <si>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</si>
  <si>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</si>
  <si>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</si>
  <si>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</si>
  <si>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</si>
  <si>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</si>
  <si>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</si>
  <si>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</si>
  <si>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</si>
  <si>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</si>
  <si>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</si>
  <si>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</si>
  <si>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</si>
  <si>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</si>
  <si>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</si>
  <si>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</si>
  <si>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</si>
  <si>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</si>
  <si>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</si>
  <si>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</si>
  <si>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</si>
  <si>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</si>
  <si>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</si>
  <si>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</si>
  <si>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</si>
  <si>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</si>
  <si>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</si>
  <si>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</si>
  <si>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</si>
  <si>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</si>
  <si>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</si>
  <si>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</si>
  <si>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</si>
  <si>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</si>
  <si>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</si>
  <si>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</si>
  <si>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</si>
  <si>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</si>
  <si>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</si>
  <si>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</si>
  <si>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</si>
  <si>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</si>
  <si>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</si>
  <si>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</si>
  <si>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</si>
  <si>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</si>
  <si>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</si>
  <si>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</si>
  <si>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</si>
  <si>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</si>
  <si>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</si>
  <si>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</si>
  <si>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</si>
  <si>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</si>
  <si>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</si>
  <si>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</si>
  <si>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</si>
  <si>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</si>
  <si>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</si>
  <si>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</si>
  <si>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</si>
  <si>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</si>
  <si>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</si>
  <si>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</si>
  <si>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</si>
  <si>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</si>
  <si>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</si>
  <si>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</si>
  <si>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</si>
  <si>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</si>
  <si>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</si>
  <si>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</si>
  <si>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</si>
  <si>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</si>
  <si>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</si>
  <si>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</si>
  <si>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</si>
  <si>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</si>
  <si>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</si>
  <si>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</si>
  <si>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</si>
  <si>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</si>
  <si>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</si>
  <si>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</si>
  <si>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</si>
  <si>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</si>
  <si>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</si>
  <si>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</si>
  <si>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</si>
  <si>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</si>
  <si>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</si>
  <si>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</si>
  <si>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</si>
  <si>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</si>
  <si>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</si>
  <si>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</si>
  <si>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</si>
  <si>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</si>
  <si>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</si>
  <si>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</si>
  <si>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</si>
  <si>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</si>
  <si>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</si>
  <si>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</si>
  <si>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</si>
  <si>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</si>
  <si>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</si>
  <si>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</si>
  <si>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</si>
  <si>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</si>
  <si>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</si>
  <si>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</si>
  <si>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</si>
  <si>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</si>
  <si>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</si>
  <si>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</si>
  <si>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</si>
  <si>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</si>
  <si>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</si>
  <si>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</si>
  <si>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</si>
  <si>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</si>
  <si>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</si>
  <si>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</si>
  <si>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</si>
  <si>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</si>
  <si>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</si>
  <si>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</si>
  <si>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</si>
  <si>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</si>
  <si>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</si>
  <si>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</si>
  <si>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</si>
  <si>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</si>
  <si>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</si>
  <si>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</si>
  <si>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</si>
  <si>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</si>
  <si>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</si>
  <si>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</si>
  <si>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</si>
  <si>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</si>
  <si>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</si>
  <si>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</si>
  <si>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</si>
  <si>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</si>
  <si>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</si>
  <si>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</si>
  <si>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</si>
  <si>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</si>
  <si>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</si>
  <si>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</si>
  <si>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</si>
  <si>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</si>
  <si>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</si>
  <si>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</si>
  <si>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</si>
  <si>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</si>
  <si>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</si>
  <si>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</si>
  <si>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</si>
  <si>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</si>
  <si>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</si>
  <si>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</si>
  <si>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</si>
  <si>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</si>
  <si>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</si>
  <si>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</si>
  <si>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</si>
  <si>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</si>
  <si>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</si>
  <si>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</si>
  <si>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</si>
  <si>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</si>
  <si>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</si>
  <si>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</si>
  <si>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</si>
  <si>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</si>
  <si>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</si>
  <si>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</si>
  <si>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</si>
  <si>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</si>
  <si>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</si>
  <si>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</si>
  <si>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</si>
  <si>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</si>
  <si>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</si>
  <si>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</si>
  <si>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</si>
  <si>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</si>
  <si>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</si>
  <si>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</si>
  <si>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</si>
  <si>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</si>
  <si>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</si>
  <si>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</si>
  <si>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</si>
  <si>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</si>
  <si>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</si>
  <si>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</si>
  <si>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</si>
  <si>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</si>
  <si>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</si>
  <si>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</si>
  <si>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</si>
  <si>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</si>
  <si>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</si>
  <si>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</si>
  <si>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</si>
  <si>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</si>
  <si>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</si>
  <si>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</si>
  <si>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</si>
  <si>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</si>
  <si>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</si>
  <si>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</si>
  <si>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</si>
  <si>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</si>
  <si>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</si>
  <si>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</si>
  <si>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</si>
  <si>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</si>
  <si>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</si>
  <si>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</si>
  <si>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</si>
  <si>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</si>
  <si>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</si>
  <si>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</si>
  <si>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</si>
  <si>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</si>
  <si>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</si>
  <si>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</si>
  <si>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</si>
  <si>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</si>
  <si>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</si>
  <si>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</si>
  <si>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</si>
  <si>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</si>
  <si>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</si>
  <si>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</si>
  <si>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</si>
  <si>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</si>
  <si>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</si>
  <si>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</si>
  <si>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</si>
  <si>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</si>
  <si>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</si>
  <si>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</si>
  <si>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</si>
  <si>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</si>
  <si>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</si>
  <si>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</si>
  <si>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</si>
  <si>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</si>
  <si>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</si>
  <si>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</si>
  <si>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</si>
  <si>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</si>
  <si>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</si>
  <si>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</si>
  <si>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</si>
  <si>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</si>
  <si>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</si>
  <si>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</si>
  <si>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</si>
  <si>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</si>
  <si>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</si>
  <si>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</si>
  <si>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</si>
  <si>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</si>
  <si>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</si>
  <si>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</si>
  <si>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</si>
  <si>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</si>
  <si>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</si>
  <si>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</si>
  <si>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</si>
  <si>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</si>
  <si>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</si>
  <si>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</si>
  <si>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</si>
  <si>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</si>
  <si>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</si>
  <si>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</si>
  <si>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</si>
  <si>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</si>
  <si>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</si>
  <si>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</si>
  <si>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</si>
  <si>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</si>
  <si>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</si>
  <si>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</si>
  <si>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</si>
  <si>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</si>
  <si>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</si>
  <si>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</si>
  <si>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</si>
  <si>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</si>
  <si>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</si>
  <si>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</si>
  <si>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</si>
  <si>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</si>
  <si>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</si>
  <si>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</si>
  <si>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</si>
  <si>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</si>
  <si>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</si>
  <si>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</si>
  <si>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</si>
  <si>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</si>
  <si>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</si>
  <si>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</si>
  <si>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</si>
  <si>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</si>
  <si>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</si>
  <si>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</si>
  <si>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</si>
  <si>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</si>
  <si>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</si>
  <si>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</si>
  <si>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</si>
  <si>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</si>
  <si>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</si>
  <si>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</si>
  <si>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</si>
  <si>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</si>
  <si>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</si>
  <si>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</si>
  <si>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</si>
  <si>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</si>
  <si>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</si>
  <si>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</si>
  <si>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</si>
  <si>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</si>
  <si>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</si>
  <si>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</si>
  <si>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</si>
  <si>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</si>
  <si>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</si>
  <si>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</si>
  <si>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</si>
  <si>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</si>
  <si>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</si>
  <si>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</si>
  <si>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</si>
  <si>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</si>
  <si>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</si>
  <si>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</si>
  <si>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</si>
  <si>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</si>
  <si>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</si>
  <si>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</si>
  <si>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</si>
  <si>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</si>
  <si>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</si>
  <si>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</si>
  <si>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</si>
  <si>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</si>
  <si>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</si>
  <si>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</si>
  <si>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</si>
  <si>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</si>
  <si>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</si>
  <si>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</si>
  <si>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</si>
  <si>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</si>
  <si>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</si>
  <si>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</si>
  <si>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</si>
  <si>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</si>
  <si>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</si>
  <si>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</si>
  <si>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</si>
  <si>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</si>
  <si>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</si>
  <si>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</si>
  <si>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</si>
  <si>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</si>
  <si>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</si>
  <si>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</si>
  <si>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</si>
  <si>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</si>
  <si>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</si>
  <si>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</si>
  <si>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</si>
  <si>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</si>
  <si>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</si>
  <si>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</si>
  <si>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</si>
  <si>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</si>
  <si>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</si>
  <si>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</si>
  <si>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</si>
  <si>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</si>
  <si>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</si>
  <si>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</si>
  <si>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</si>
  <si>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</si>
  <si>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</si>
  <si>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</si>
  <si>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</si>
  <si>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</si>
  <si>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</si>
  <si>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</si>
  <si>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</si>
  <si>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</si>
  <si>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</si>
  <si>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</si>
  <si>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</si>
  <si>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</si>
  <si>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</si>
  <si>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</si>
  <si>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</si>
  <si>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</si>
  <si>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</si>
  <si>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</si>
  <si>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</si>
  <si>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</si>
  <si>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</si>
  <si>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</si>
  <si>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</si>
  <si>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</si>
  <si>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</si>
  <si>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</si>
  <si>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</si>
  <si>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</si>
  <si>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</si>
  <si>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</si>
  <si>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</si>
  <si>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</si>
  <si>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</si>
  <si>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</si>
  <si>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</si>
  <si>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</si>
  <si>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</si>
  <si>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</si>
  <si>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</si>
  <si>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</si>
  <si>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</si>
  <si>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</si>
  <si>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</si>
  <si>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</si>
  <si>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</si>
  <si>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</si>
  <si>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</si>
  <si>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</si>
  <si>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</si>
  <si>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</si>
  <si>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</si>
  <si>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</si>
  <si>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</si>
  <si>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</si>
  <si>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</si>
  <si>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</si>
  <si>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</si>
  <si>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</si>
  <si>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</si>
  <si>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</si>
  <si>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</si>
  <si>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</si>
  <si>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</si>
  <si>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</si>
  <si>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</si>
  <si>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</si>
  <si>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</si>
  <si>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</si>
  <si>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</si>
  <si>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</si>
  <si>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</si>
  <si>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</si>
  <si>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</si>
  <si>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</si>
  <si>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</si>
  <si>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</si>
  <si>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</si>
  <si>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</si>
  <si>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</si>
  <si>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</si>
  <si>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</si>
  <si>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</si>
  <si>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</si>
  <si>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</si>
  <si>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</si>
  <si>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</si>
  <si>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</si>
  <si>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</si>
  <si>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</si>
  <si>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</si>
  <si>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</si>
  <si>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</si>
  <si>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</si>
  <si>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</si>
  <si>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</si>
  <si>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</si>
  <si>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</si>
  <si>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</si>
  <si>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</si>
  <si>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</si>
  <si>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</si>
  <si>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</si>
  <si>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</si>
  <si>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</si>
  <si>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</si>
  <si>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</si>
  <si>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</si>
  <si>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</si>
  <si>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</si>
  <si>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</si>
  <si>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</si>
  <si>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</si>
  <si>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</si>
  <si>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</si>
  <si>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</si>
  <si>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</si>
  <si>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</si>
  <si>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</si>
  <si>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</si>
  <si>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</si>
  <si>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</si>
  <si>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</si>
  <si>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</si>
  <si>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</si>
  <si>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</si>
  <si>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</si>
  <si>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</si>
  <si>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</si>
  <si>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</si>
  <si>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</si>
  <si>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</si>
  <si>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</si>
  <si>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</si>
  <si>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</si>
  <si>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</si>
  <si>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</si>
  <si>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</si>
  <si>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</si>
  <si>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</si>
  <si>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</si>
  <si>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</si>
  <si>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</si>
  <si>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</si>
  <si>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</si>
  <si>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</si>
  <si>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</si>
  <si>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</si>
  <si>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</si>
  <si>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</si>
  <si>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</si>
  <si>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</si>
  <si>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</si>
  <si>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</si>
  <si>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</si>
  <si>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</si>
  <si>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</si>
  <si>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</si>
  <si>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</si>
  <si>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</si>
  <si>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</si>
  <si>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</si>
  <si>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</si>
  <si>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</si>
  <si>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</si>
  <si>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</si>
  <si>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</si>
  <si>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</si>
  <si>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</si>
  <si>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</si>
  <si>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</si>
  <si>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</si>
  <si>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</si>
  <si>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</si>
  <si>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</si>
  <si>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</si>
  <si>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</si>
  <si>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</si>
  <si>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</si>
  <si>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</si>
  <si>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</si>
  <si>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</si>
  <si>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</si>
  <si>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</si>
  <si>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</si>
  <si>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</si>
  <si>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</si>
  <si>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</si>
  <si>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</si>
  <si>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</si>
  <si>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</si>
  <si>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</si>
  <si>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</si>
  <si>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</si>
  <si>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</si>
  <si>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</si>
  <si>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</si>
  <si>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</si>
  <si>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</si>
  <si>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</si>
  <si>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</si>
  <si>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</si>
  <si>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</si>
  <si>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</si>
  <si>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</si>
  <si>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</si>
  <si>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</si>
  <si>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</si>
  <si>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</si>
  <si>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</si>
  <si>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</si>
  <si>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</si>
  <si>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</si>
  <si>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</si>
  <si>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</si>
  <si>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</si>
  <si>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</si>
  <si>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</si>
  <si>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</si>
  <si>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</si>
  <si>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</si>
  <si>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</si>
  <si>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</si>
  <si>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</si>
  <si>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</si>
  <si>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</si>
  <si>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</si>
  <si>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</si>
  <si>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</si>
  <si>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</si>
  <si>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</si>
  <si>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</si>
  <si>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</si>
  <si>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</si>
  <si>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</si>
  <si>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</si>
  <si>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</si>
  <si>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</si>
  <si>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</si>
  <si>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</si>
  <si>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</si>
  <si>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</si>
  <si>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</si>
  <si>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</si>
  <si>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</si>
  <si>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</si>
  <si>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</si>
  <si>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</si>
  <si>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</si>
  <si>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</si>
  <si>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</si>
  <si>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</si>
  <si>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</si>
  <si>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</si>
  <si>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</si>
  <si>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</si>
  <si>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</si>
  <si>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</si>
  <si>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</si>
  <si>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</si>
  <si>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</si>
  <si>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</si>
  <si>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</si>
  <si>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</si>
  <si>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</si>
  <si>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</si>
  <si>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</si>
  <si>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</si>
  <si>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</si>
  <si>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</si>
  <si>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</si>
  <si>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</si>
  <si>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</si>
  <si>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</si>
  <si>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</si>
  <si>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</si>
  <si>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</si>
  <si>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</si>
  <si>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</si>
  <si>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</si>
  <si>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</si>
  <si>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</si>
  <si>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</si>
  <si>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</si>
  <si>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</si>
  <si>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</si>
  <si>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</si>
  <si>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</si>
  <si>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</si>
  <si>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</si>
  <si>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</si>
  <si>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</si>
  <si>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</si>
  <si>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</si>
  <si>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</si>
  <si>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</si>
  <si>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</si>
  <si>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</si>
  <si>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</si>
  <si>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</si>
  <si>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</si>
  <si>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</si>
  <si>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</si>
  <si>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</si>
  <si>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</si>
  <si>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</si>
  <si>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</si>
  <si>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</si>
  <si>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</si>
  <si>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</si>
  <si>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</si>
  <si>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</si>
  <si>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</si>
  <si>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</si>
  <si>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</si>
  <si>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</si>
  <si>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</si>
  <si>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</si>
  <si>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</si>
  <si>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</si>
  <si>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</si>
  <si>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</si>
  <si>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</si>
  <si>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</si>
  <si>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</si>
  <si>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</si>
  <si>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</si>
  <si>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</si>
  <si>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</si>
  <si>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</si>
  <si>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</si>
  <si>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</si>
  <si>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</si>
  <si>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</si>
  <si>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</si>
  <si>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</si>
  <si>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</si>
  <si>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</si>
  <si>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</si>
  <si>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</si>
  <si>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</si>
  <si>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</si>
  <si>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</si>
  <si>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</si>
  <si>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</si>
  <si>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</si>
  <si>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</si>
  <si>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</si>
  <si>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</si>
  <si>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</si>
  <si>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</si>
  <si>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</si>
  <si>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</si>
  <si>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</si>
  <si>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</si>
  <si>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</si>
  <si>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</si>
  <si>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</si>
  <si>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</si>
  <si>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</si>
  <si>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</si>
  <si>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</si>
  <si>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</si>
  <si>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</si>
  <si>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</si>
  <si>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</si>
  <si>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</si>
  <si>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</si>
  <si>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</si>
  <si>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</si>
  <si>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</si>
  <si>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</si>
  <si>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</si>
  <si>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</si>
  <si>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</si>
  <si>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</si>
  <si>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</si>
  <si>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</si>
  <si>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</si>
  <si>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</si>
  <si>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</si>
  <si>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</si>
  <si>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</si>
  <si>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</si>
  <si>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</si>
  <si>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</si>
  <si>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</si>
  <si>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</si>
  <si>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</si>
  <si>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</si>
  <si>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</si>
  <si>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</si>
  <si>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</si>
  <si>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</si>
  <si>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</si>
  <si>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</si>
  <si>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</si>
  <si>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</si>
  <si>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</si>
  <si>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</si>
  <si>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</si>
  <si>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</si>
  <si>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</si>
  <si>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</si>
  <si>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</si>
  <si>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</si>
  <si>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</si>
  <si>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</si>
  <si>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</si>
  <si>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</si>
  <si>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</si>
  <si>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</si>
  <si>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</si>
  <si>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</si>
  <si>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</si>
  <si>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</si>
  <si>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</si>
  <si>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</si>
  <si>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</si>
  <si>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</si>
  <si>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</si>
  <si>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</si>
  <si>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</si>
  <si>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</si>
  <si>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</si>
  <si>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</si>
  <si>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</si>
  <si>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</si>
  <si>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</si>
  <si>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</si>
  <si>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</si>
  <si>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</si>
  <si>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</si>
  <si>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</si>
  <si>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</si>
  <si>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</si>
  <si>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</si>
  <si>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</si>
  <si>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</si>
  <si>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</si>
  <si>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</si>
  <si>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</si>
  <si>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</si>
  <si>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</si>
  <si>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</si>
  <si>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</si>
  <si>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</si>
  <si>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</si>
  <si>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</si>
  <si>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</si>
  <si>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</si>
  <si>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</si>
  <si>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</si>
  <si>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</si>
  <si>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</si>
  <si>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</si>
  <si>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</si>
  <si>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</si>
  <si>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</si>
  <si>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</si>
  <si>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</si>
  <si>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</si>
  <si>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</si>
  <si>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</si>
  <si>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</si>
  <si>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</si>
  <si>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</si>
  <si>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</si>
  <si>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</si>
  <si>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</si>
  <si>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</si>
  <si>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</si>
  <si>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</si>
  <si>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</si>
  <si>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</si>
  <si>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</si>
  <si>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</si>
  <si>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</si>
  <si>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</si>
  <si>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</si>
  <si>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</si>
  <si>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</si>
  <si>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</si>
  <si>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</si>
  <si>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</si>
  <si>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</si>
  <si>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</si>
  <si>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</si>
  <si>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</si>
  <si>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</si>
  <si>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</si>
  <si>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</si>
  <si>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</si>
  <si>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</si>
  <si>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</si>
  <si>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</si>
  <si>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</si>
  <si>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</si>
  <si>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</si>
  <si>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</si>
  <si>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</si>
  <si>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</si>
  <si>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</si>
  <si>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</si>
  <si>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</si>
  <si>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</si>
  <si>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</si>
  <si>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</si>
  <si>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</si>
  <si>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</si>
  <si>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</si>
  <si>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</si>
  <si>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</si>
  <si>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</si>
  <si>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</si>
  <si>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</si>
  <si>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</si>
  <si>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</si>
  <si>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</si>
  <si>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</si>
  <si>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</si>
  <si>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</si>
  <si>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</si>
  <si>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</si>
  <si>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</si>
  <si>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</si>
  <si>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</si>
  <si>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</si>
  <si>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</si>
  <si>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</si>
  <si>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</si>
  <si>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</si>
  <si>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</si>
  <si>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</si>
  <si>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</si>
  <si>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</si>
  <si>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</si>
  <si>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</si>
  <si>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</si>
  <si>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</si>
  <si>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</si>
  <si>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</si>
  <si>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</si>
  <si>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</si>
  <si>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</si>
  <si>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</si>
  <si>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</si>
  <si>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</si>
  <si>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</si>
  <si>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</si>
  <si>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</si>
  <si>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</si>
  <si>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</si>
  <si>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</si>
  <si>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</si>
  <si>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</si>
  <si>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</si>
  <si>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</si>
  <si>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</si>
  <si>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</si>
  <si>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</si>
  <si>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</si>
  <si>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</si>
  <si>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</si>
  <si>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</si>
  <si>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</si>
  <si>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</si>
  <si>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</si>
  <si>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</si>
  <si>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</si>
  <si>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</si>
  <si>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</si>
  <si>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</si>
  <si>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</si>
  <si>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</si>
  <si>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</si>
  <si>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</si>
  <si>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</si>
  <si>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</si>
  <si>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</si>
  <si>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</si>
  <si>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</si>
  <si>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</si>
  <si>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</si>
  <si>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</si>
  <si>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</si>
  <si>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</si>
  <si>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</si>
  <si>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</si>
  <si>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</si>
  <si>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</si>
  <si>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</si>
  <si>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</si>
  <si>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</si>
  <si>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</si>
  <si>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</si>
  <si>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</si>
  <si>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</si>
  <si>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</si>
  <si>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</si>
  <si>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</si>
  <si>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</si>
  <si>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</si>
  <si>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</si>
  <si>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</si>
  <si>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</si>
  <si>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</si>
  <si>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</si>
  <si>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</si>
  <si>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</si>
  <si>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</si>
  <si>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</si>
  <si>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</si>
  <si>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</si>
  <si>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</si>
  <si>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</si>
  <si>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</si>
  <si>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</si>
  <si>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</si>
  <si>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</si>
  <si>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</si>
  <si>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</si>
  <si>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</si>
  <si>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</si>
  <si>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</si>
  <si>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</si>
  <si>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</si>
  <si>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</si>
  <si>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</si>
  <si>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</si>
  <si>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</si>
  <si>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</si>
  <si>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</si>
  <si>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</si>
  <si>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</si>
  <si>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</si>
  <si>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</si>
  <si>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</si>
  <si>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</si>
  <si>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</si>
  <si>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</si>
  <si>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</si>
  <si>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</si>
  <si>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</si>
  <si>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</si>
  <si>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</si>
  <si>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</si>
  <si>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</si>
  <si>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</si>
  <si>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</si>
  <si>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</si>
  <si>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</si>
  <si>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</si>
  <si>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</si>
  <si>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</si>
  <si>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</si>
  <si>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</si>
  <si>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</si>
  <si>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</si>
  <si>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</si>
  <si>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</si>
  <si>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</si>
  <si>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</si>
  <si>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</si>
  <si>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</si>
  <si>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</si>
  <si>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</si>
  <si>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</si>
  <si>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</si>
  <si>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</si>
  <si>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</si>
  <si>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</si>
  <si>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</si>
  <si>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</si>
  <si>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</si>
  <si>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</si>
  <si>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</si>
  <si>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</si>
  <si>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</si>
  <si>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</si>
  <si>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</si>
  <si>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</si>
  <si>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</si>
  <si>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</si>
  <si>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</si>
  <si>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</si>
  <si>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</si>
  <si>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</si>
  <si>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</si>
  <si>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</si>
  <si>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</si>
  <si>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</si>
  <si>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</si>
  <si>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</si>
  <si>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</si>
  <si>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</si>
  <si>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</si>
  <si>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</si>
  <si>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</si>
  <si>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</si>
  <si>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</si>
  <si>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</si>
  <si>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</si>
  <si>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</si>
  <si>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</si>
  <si>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</si>
  <si>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</si>
  <si>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</si>
  <si>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</si>
  <si>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</si>
  <si>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</si>
  <si>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</si>
  <si>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</si>
  <si>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</si>
  <si>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</si>
  <si>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</si>
  <si>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</si>
  <si>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</si>
  <si>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</si>
  <si>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</si>
  <si>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</si>
  <si>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</si>
  <si>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</si>
  <si>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</si>
  <si>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</si>
  <si>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</si>
  <si>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</si>
  <si>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</si>
  <si>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</si>
  <si>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</si>
  <si>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</si>
  <si>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</si>
  <si>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</si>
  <si>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</si>
  <si>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</si>
  <si>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</si>
  <si>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</si>
  <si>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</si>
  <si>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</si>
  <si>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</si>
  <si>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</si>
  <si>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</si>
  <si>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</si>
  <si>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</si>
  <si>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</si>
  <si>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</si>
  <si>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</si>
  <si>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</si>
  <si>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</si>
  <si>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</si>
  <si>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</si>
  <si>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</si>
  <si>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</si>
  <si>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</si>
  <si>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</si>
  <si>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</si>
  <si>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</si>
  <si>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</si>
  <si>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</si>
  <si>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</si>
  <si>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</si>
  <si>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</si>
  <si>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</si>
  <si>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</si>
  <si>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</si>
  <si>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</si>
  <si>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</si>
  <si>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</si>
  <si>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</si>
  <si>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</si>
  <si>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</si>
  <si>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</si>
  <si>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</si>
  <si>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</si>
  <si>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</si>
  <si>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</si>
  <si>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</si>
  <si>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</si>
  <si>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</si>
  <si>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</si>
  <si>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</si>
  <si>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</si>
  <si>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</si>
  <si>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</si>
  <si>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</si>
  <si>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</si>
  <si>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</si>
  <si>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</si>
  <si>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</si>
  <si>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</si>
  <si>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</si>
  <si>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</si>
  <si>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</si>
  <si>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</si>
  <si>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</si>
  <si>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</si>
  <si>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</si>
  <si>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</si>
  <si>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</si>
  <si>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</si>
  <si>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</si>
  <si>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</si>
  <si>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</si>
  <si>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</si>
  <si>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</si>
  <si>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</si>
  <si>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</si>
  <si>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</si>
  <si>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</si>
  <si>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</si>
  <si>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</si>
  <si>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</si>
  <si>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</si>
  <si>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</si>
  <si>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</si>
  <si>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</si>
  <si>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</si>
  <si>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</si>
  <si>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</si>
  <si>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</si>
  <si>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</si>
  <si>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</si>
  <si>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</si>
  <si>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</si>
  <si>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</si>
  <si>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</si>
  <si>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</si>
  <si>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</si>
  <si>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</si>
  <si>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</si>
  <si>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</si>
  <si>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</si>
  <si>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</si>
  <si>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</si>
  <si>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</si>
  <si>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</si>
  <si>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</si>
  <si>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</si>
  <si>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</si>
  <si>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</si>
  <si>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</si>
  <si>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</si>
  <si>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</si>
  <si>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</si>
  <si>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</si>
  <si>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</si>
  <si>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</si>
  <si>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</si>
  <si>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</si>
  <si>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</si>
  <si>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</si>
  <si>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</si>
  <si>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</si>
  <si>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</si>
  <si>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</si>
  <si>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</si>
  <si>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</si>
  <si>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</si>
  <si>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</si>
  <si>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</si>
  <si>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</si>
  <si>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</si>
  <si>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</si>
  <si>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</si>
  <si>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</si>
  <si>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</si>
  <si>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</si>
  <si>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</si>
  <si>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</si>
  <si>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</si>
  <si>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</si>
  <si>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</si>
  <si>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</si>
  <si>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</si>
  <si>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</si>
  <si>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</si>
  <si>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</si>
  <si>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</si>
  <si>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</si>
  <si>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</si>
  <si>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</si>
  <si>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</si>
  <si>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</si>
  <si>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</si>
  <si>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</si>
  <si>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</si>
  <si>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</si>
  <si>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</si>
  <si>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</si>
  <si>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</si>
  <si>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</si>
  <si>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</si>
  <si>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</si>
  <si>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</si>
  <si>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</si>
  <si>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</si>
  <si>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</si>
  <si>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</si>
  <si>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</si>
  <si>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</si>
  <si>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</si>
  <si>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</si>
  <si>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</si>
  <si>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</si>
  <si>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</si>
  <si>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</si>
  <si>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</si>
  <si>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</si>
  <si>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</si>
  <si>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</si>
  <si>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</si>
  <si>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</si>
  <si>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</si>
  <si>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</si>
  <si>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</si>
  <si>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</si>
  <si>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</si>
  <si>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</si>
  <si>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</si>
  <si>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</si>
  <si>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</si>
  <si>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</si>
  <si>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</si>
  <si>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</si>
  <si>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</si>
  <si>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</si>
  <si>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</si>
  <si>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</si>
  <si>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</si>
  <si>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</si>
  <si>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</si>
  <si>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</si>
  <si>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</si>
  <si>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</si>
  <si>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</si>
  <si>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</si>
  <si>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</si>
  <si>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</si>
  <si>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</si>
  <si>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</si>
  <si>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</si>
  <si>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</si>
  <si>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</si>
  <si>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</si>
  <si>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</si>
  <si>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</si>
  <si>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</si>
  <si>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</si>
  <si>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</si>
  <si>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</si>
  <si>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</si>
  <si>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</si>
  <si>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</si>
  <si>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</si>
  <si>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</si>
  <si>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</si>
  <si>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</si>
  <si>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</si>
  <si>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</si>
  <si>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</si>
  <si>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</si>
  <si>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</si>
  <si>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</si>
  <si>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</si>
  <si>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</si>
  <si>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</si>
  <si>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</si>
  <si>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</si>
  <si>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</si>
  <si>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</si>
  <si>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</si>
  <si>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</si>
  <si>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</si>
  <si>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</si>
  <si>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</si>
  <si>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</si>
  <si>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</si>
  <si>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</si>
  <si>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</si>
  <si>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</si>
  <si>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</si>
  <si>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</si>
  <si>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</si>
  <si>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</si>
  <si>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</si>
  <si>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</si>
  <si>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</si>
  <si>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</si>
  <si>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</si>
  <si>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</si>
  <si>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</si>
  <si>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</si>
  <si>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</si>
  <si>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</si>
  <si>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</si>
  <si>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</si>
  <si>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</si>
  <si>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</si>
  <si>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</si>
  <si>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</si>
  <si>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</si>
  <si>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</si>
  <si>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</si>
  <si>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</si>
  <si>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</si>
  <si>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</si>
  <si>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</si>
  <si>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</si>
  <si>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</si>
  <si>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</si>
  <si>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</si>
  <si>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</si>
  <si>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</si>
  <si>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</si>
  <si>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</si>
  <si>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</si>
  <si>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</si>
  <si>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</si>
  <si>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</si>
  <si>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</si>
  <si>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</si>
  <si>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</si>
  <si>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</si>
  <si>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</si>
  <si>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</si>
  <si>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</si>
  <si>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</si>
  <si>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</si>
  <si>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</si>
  <si>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</si>
  <si>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</si>
  <si>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</si>
  <si>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</si>
  <si>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</si>
  <si>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</si>
  <si>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</si>
  <si>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</si>
  <si>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</si>
  <si>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</si>
  <si>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</si>
  <si>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</si>
  <si>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</si>
  <si>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</si>
  <si>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</si>
  <si>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</si>
  <si>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</si>
  <si>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</si>
  <si>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</si>
  <si>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</si>
  <si>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</si>
  <si>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</si>
  <si>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</si>
  <si>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</si>
  <si>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</si>
  <si>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</si>
  <si>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</si>
  <si>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</si>
  <si>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</si>
  <si>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</si>
  <si>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</si>
  <si>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</si>
  <si>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</si>
  <si>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</si>
  <si>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</si>
  <si>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</si>
  <si>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</si>
  <si>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</si>
  <si>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</si>
  <si>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</si>
  <si>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</si>
  <si>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</si>
  <si>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</si>
  <si>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</si>
  <si>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</si>
  <si>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</si>
  <si>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</si>
  <si>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</si>
  <si>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</si>
  <si>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</si>
  <si>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</si>
  <si>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</si>
  <si>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</si>
  <si>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</si>
  <si>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</si>
  <si>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</si>
  <si>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</si>
  <si>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</si>
  <si>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</si>
  <si>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</si>
  <si>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</si>
  <si>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</si>
  <si>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</si>
  <si>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</si>
  <si>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</si>
  <si>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</si>
  <si>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</si>
  <si>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</si>
  <si>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</si>
  <si>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</si>
  <si>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</si>
  <si>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</si>
  <si>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</si>
  <si>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</si>
  <si>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</si>
  <si>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</si>
  <si>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</si>
  <si>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</si>
  <si>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</si>
  <si>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</si>
  <si>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</si>
  <si>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</si>
  <si>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</si>
  <si>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</si>
  <si>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</si>
  <si>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</si>
  <si>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</si>
  <si>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</si>
  <si>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</si>
  <si>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</si>
  <si>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</si>
  <si>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</si>
  <si>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</si>
  <si>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</si>
  <si>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</si>
  <si>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</si>
  <si>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</si>
  <si>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</si>
  <si>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</si>
  <si>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</si>
  <si>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</si>
  <si>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</si>
  <si>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</si>
  <si>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</si>
  <si>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</si>
  <si>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</si>
  <si>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</si>
  <si>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</si>
  <si>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</si>
  <si>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</si>
  <si>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</si>
  <si>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</si>
  <si>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</si>
  <si>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</si>
  <si>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</si>
  <si>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</si>
  <si>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</si>
  <si>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</si>
  <si>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</si>
  <si>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</si>
  <si>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</si>
  <si>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</si>
  <si>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</si>
  <si>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</si>
  <si>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</si>
  <si>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</si>
  <si>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</si>
  <si>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</si>
  <si>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</si>
  <si>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</si>
  <si>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</si>
  <si>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</si>
  <si>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</si>
  <si>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</si>
  <si>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</si>
  <si>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</si>
  <si>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</si>
  <si>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</si>
  <si>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</si>
  <si>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</si>
  <si>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</si>
  <si>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</si>
  <si>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</si>
  <si>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</si>
  <si>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</si>
  <si>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</si>
  <si>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</si>
  <si>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</si>
  <si>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</si>
  <si>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</si>
  <si>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</si>
  <si>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</si>
  <si>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</si>
  <si>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</si>
  <si>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</si>
  <si>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</si>
  <si>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</si>
  <si>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</si>
  <si>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</si>
  <si>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</si>
  <si>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</si>
  <si>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</si>
  <si>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</si>
  <si>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</si>
  <si>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</si>
  <si>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</si>
  <si>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</si>
  <si>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</si>
  <si>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</si>
  <si>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</si>
  <si>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</si>
  <si>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</si>
  <si>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</si>
  <si>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</si>
  <si>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</si>
  <si>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</si>
  <si>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</si>
  <si>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</si>
  <si>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</si>
  <si>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</si>
  <si>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</si>
  <si>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</si>
  <si>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</si>
  <si>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</si>
  <si>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</si>
  <si>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</si>
  <si>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</si>
  <si>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</si>
  <si>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</si>
  <si>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</si>
  <si>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</si>
  <si>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</si>
  <si>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</si>
  <si>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</si>
  <si>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</si>
  <si>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</si>
  <si>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</si>
  <si>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</si>
  <si>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</si>
  <si>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</si>
  <si>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</si>
  <si>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</si>
  <si>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</si>
  <si>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</si>
  <si>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</si>
  <si>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</si>
  <si>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</si>
  <si>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</si>
  <si>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</si>
  <si>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</si>
  <si>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</si>
  <si>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</si>
  <si>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</si>
  <si>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</si>
  <si>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</si>
  <si>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</si>
  <si>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</si>
  <si>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</si>
  <si>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</si>
  <si>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</si>
  <si>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</si>
  <si>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</si>
  <si>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</si>
  <si>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</si>
  <si>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</si>
  <si>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</si>
  <si>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</si>
  <si>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</si>
  <si>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</si>
  <si>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</si>
  <si>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</si>
  <si>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</si>
  <si>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</si>
  <si>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</si>
  <si>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</si>
  <si>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</si>
  <si>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</si>
  <si>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</si>
  <si>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</si>
  <si>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</si>
  <si>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</si>
  <si>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</si>
  <si>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</si>
  <si>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</si>
  <si>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</si>
  <si>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</si>
  <si>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</si>
  <si>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</si>
  <si>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</si>
  <si>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</si>
  <si>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</si>
  <si>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</si>
  <si>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</si>
  <si>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</si>
  <si>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</si>
  <si>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</si>
  <si>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</si>
  <si>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</si>
  <si>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</si>
  <si>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</si>
  <si>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</si>
  <si>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</si>
  <si>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</si>
  <si>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</si>
  <si>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</si>
  <si>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</si>
  <si>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</si>
  <si>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</si>
  <si>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</si>
  <si>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</si>
  <si>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</si>
  <si>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</si>
  <si>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</si>
  <si>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</si>
  <si>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</si>
  <si>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</si>
  <si>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</si>
  <si>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</si>
  <si>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</si>
  <si>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</si>
  <si>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</si>
  <si>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</si>
  <si>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</si>
  <si>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</si>
  <si>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</si>
  <si>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</si>
  <si>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</si>
  <si>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</si>
  <si>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</si>
  <si>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</si>
  <si>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</si>
  <si>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</si>
  <si>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</si>
  <si>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</si>
  <si>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</si>
  <si>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</si>
  <si>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</si>
  <si>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</si>
  <si>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</si>
  <si>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</si>
  <si>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</si>
  <si>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</si>
  <si>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</si>
  <si>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</si>
  <si>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</si>
  <si>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</si>
  <si>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</si>
  <si>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</si>
  <si>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</si>
  <si>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</si>
  <si>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</si>
  <si>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</si>
  <si>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</si>
  <si>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</si>
  <si>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</si>
  <si>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</si>
  <si>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</si>
  <si>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</si>
  <si>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</si>
  <si>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</si>
  <si>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</si>
  <si>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</si>
  <si>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</si>
  <si>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</si>
  <si>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</si>
  <si>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</si>
  <si>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</si>
  <si>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</si>
  <si>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</si>
  <si>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</si>
  <si>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</si>
  <si>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</si>
  <si>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</si>
  <si>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</si>
  <si>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</si>
  <si>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</si>
  <si>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</si>
  <si>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</si>
  <si>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</si>
  <si>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</si>
  <si>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</si>
  <si>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</si>
  <si>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</si>
  <si>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</si>
  <si>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</si>
  <si>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</si>
  <si>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</si>
  <si>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</si>
  <si>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</si>
  <si>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</si>
  <si>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</si>
  <si>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</si>
  <si>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</si>
  <si>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</si>
  <si>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</si>
  <si>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</si>
  <si>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</si>
  <si>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</si>
  <si>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</si>
  <si>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</si>
  <si>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</si>
  <si>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</si>
  <si>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</si>
  <si>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</si>
  <si>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</si>
  <si>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</si>
  <si>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</si>
  <si>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</si>
  <si>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</si>
  <si>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</si>
  <si>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</si>
  <si>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</si>
  <si>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</si>
  <si>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</si>
  <si>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</si>
  <si>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</si>
  <si>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</si>
  <si>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</si>
  <si>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</si>
  <si>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</si>
  <si>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</si>
  <si>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</si>
  <si>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</si>
  <si>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</si>
  <si>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</si>
  <si>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</si>
  <si>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</si>
  <si>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</si>
  <si>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</si>
  <si>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</si>
  <si>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</si>
  <si>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</si>
  <si>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</si>
  <si>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</si>
  <si>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</si>
  <si>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</si>
  <si>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</si>
  <si>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</si>
  <si>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</si>
  <si>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</si>
  <si>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</si>
  <si>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</si>
  <si>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</si>
  <si>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</si>
  <si>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</si>
  <si>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</si>
  <si>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</si>
  <si>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</si>
  <si>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</si>
  <si>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</si>
  <si>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</si>
  <si>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</si>
  <si>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</si>
  <si>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</si>
  <si>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</si>
  <si>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</si>
  <si>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</si>
  <si>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</si>
  <si>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</si>
  <si>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</si>
  <si>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</si>
  <si>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</si>
  <si>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</si>
  <si>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</si>
  <si>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</si>
  <si>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</si>
  <si>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</si>
  <si>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</si>
  <si>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</si>
  <si>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</si>
  <si>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</si>
  <si>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</si>
  <si>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</si>
  <si>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</si>
  <si>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</si>
  <si>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</si>
  <si>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</si>
  <si>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</si>
  <si>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</si>
  <si>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</si>
  <si>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</si>
  <si>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</si>
  <si>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</si>
  <si>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</si>
  <si>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</si>
  <si>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</si>
  <si>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</si>
  <si>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</si>
  <si>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</si>
  <si>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</si>
  <si>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</si>
  <si>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</si>
  <si>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</si>
  <si>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</si>
  <si>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</si>
  <si>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</si>
  <si>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</si>
  <si>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</si>
  <si>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</si>
  <si>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</si>
  <si>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</si>
  <si>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</si>
  <si>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</si>
  <si>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</si>
  <si>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</si>
  <si>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</si>
  <si>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</si>
  <si>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</si>
  <si>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</si>
  <si>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</si>
  <si>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</si>
  <si>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</si>
  <si>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</si>
  <si>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</si>
  <si>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</si>
  <si>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</si>
  <si>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</si>
  <si>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</si>
  <si>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</si>
  <si>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</si>
  <si>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</si>
  <si>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</si>
  <si>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</si>
  <si>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</si>
  <si>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</si>
  <si>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</si>
  <si>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</si>
  <si>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</si>
  <si>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</si>
  <si>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</si>
  <si>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</si>
  <si>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</si>
  <si>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</si>
  <si>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</si>
  <si>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</si>
  <si>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</si>
  <si>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</si>
  <si>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</si>
  <si>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</si>
  <si>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</si>
  <si>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</si>
  <si>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</si>
  <si>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</si>
  <si>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</si>
  <si>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</si>
  <si>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</si>
  <si>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</si>
  <si>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</si>
  <si>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</si>
  <si>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</si>
  <si>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</si>
  <si>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</si>
  <si>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</si>
  <si>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</si>
  <si>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</si>
  <si>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</si>
  <si>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</si>
  <si>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</si>
  <si>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</si>
  <si>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</si>
  <si>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</si>
  <si>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</si>
  <si>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</si>
  <si>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</si>
  <si>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</si>
  <si>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</si>
  <si>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</si>
  <si>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</si>
  <si>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</si>
  <si>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</si>
  <si>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</si>
  <si>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</si>
  <si>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</si>
  <si>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</si>
  <si>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</si>
  <si>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</si>
  <si>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</si>
  <si>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</si>
  <si>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</si>
  <si>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</si>
  <si>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</si>
  <si>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</si>
  <si>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</si>
  <si>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</si>
  <si>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</si>
  <si>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</si>
  <si>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</si>
  <si>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</si>
  <si>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</si>
  <si>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</si>
  <si>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</si>
  <si>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</si>
  <si>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</si>
  <si>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</si>
  <si>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</si>
  <si>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</si>
  <si>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</si>
  <si>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</si>
  <si>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</si>
  <si>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</si>
  <si>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</si>
  <si>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</si>
  <si>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</si>
  <si>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</si>
  <si>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</si>
  <si>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</si>
  <si>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</si>
  <si>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</si>
  <si>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</si>
  <si>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</si>
  <si>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</si>
  <si>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</si>
  <si>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</si>
  <si>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</si>
  <si>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</si>
  <si>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</si>
  <si>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</si>
  <si>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</si>
  <si>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</si>
  <si>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</si>
  <si>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</si>
  <si>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</si>
  <si>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</si>
  <si>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</si>
  <si>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</si>
  <si>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</si>
  <si>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</si>
  <si>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</si>
  <si>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</si>
  <si>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</si>
  <si>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</si>
  <si>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</si>
  <si>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</si>
  <si>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</si>
  <si>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</si>
  <si>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</si>
  <si>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</si>
  <si>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</si>
  <si>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</si>
  <si>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</si>
  <si>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</si>
  <si>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</si>
  <si>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</si>
  <si>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</si>
  <si>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</si>
  <si>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</si>
  <si>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</si>
  <si>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</si>
  <si>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</si>
  <si>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</si>
  <si>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</si>
  <si>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</si>
  <si>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</si>
  <si>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</si>
  <si>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</si>
  <si>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</si>
  <si>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</si>
  <si>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</si>
  <si>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</si>
  <si>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</si>
  <si>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</si>
  <si>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</si>
  <si>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</si>
  <si>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</si>
  <si>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</si>
  <si>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</si>
  <si>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</si>
  <si>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</si>
  <si>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</si>
  <si>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</si>
  <si>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</si>
  <si>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</si>
  <si>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</si>
  <si>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</si>
  <si>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</si>
  <si>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</si>
  <si>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</si>
  <si>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</si>
  <si>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</si>
  <si>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</si>
  <si>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</si>
  <si>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</si>
  <si>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</si>
  <si>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</si>
  <si>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</si>
  <si>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</si>
  <si>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</si>
  <si>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</si>
  <si>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</si>
  <si>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</si>
  <si>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</si>
  <si>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</si>
  <si>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</si>
  <si>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</si>
  <si>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</si>
  <si>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</si>
  <si>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</si>
  <si>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</si>
  <si>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</si>
  <si>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</si>
  <si>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</si>
  <si>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</si>
  <si>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</si>
  <si>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</si>
  <si>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</si>
  <si>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</si>
  <si>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</si>
  <si>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</si>
  <si>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</si>
  <si>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</si>
  <si>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</si>
  <si>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</si>
  <si>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</si>
  <si>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</si>
  <si>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</si>
  <si>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</si>
  <si>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</si>
  <si>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</si>
  <si>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</si>
  <si>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</si>
  <si>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</si>
  <si>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</si>
  <si>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</si>
  <si>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</si>
  <si>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</si>
  <si>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</si>
  <si>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</si>
  <si>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</si>
  <si>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</si>
  <si>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</si>
  <si>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</si>
  <si>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</si>
  <si>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</si>
  <si>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</si>
  <si>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</si>
  <si>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</si>
  <si>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</si>
  <si>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</si>
  <si>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</si>
  <si>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</si>
  <si>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</si>
  <si>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</si>
  <si>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</si>
  <si>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</si>
  <si>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</si>
  <si>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</si>
  <si>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</si>
  <si>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</si>
  <si>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</si>
  <si>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</si>
  <si>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</si>
  <si>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</si>
  <si>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</si>
  <si>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</si>
  <si>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</si>
  <si>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</si>
  <si>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</si>
  <si>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</si>
  <si>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</si>
  <si>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</si>
  <si>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</si>
  <si>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</si>
  <si>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</si>
  <si>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</si>
  <si>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</si>
  <si>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</si>
  <si>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</si>
  <si>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</si>
  <si>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</si>
  <si>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</si>
  <si>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</si>
  <si>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</si>
  <si>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</si>
  <si>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</si>
  <si>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</si>
  <si>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</si>
  <si>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</si>
  <si>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</si>
  <si>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</si>
  <si>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</si>
  <si>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</si>
  <si>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</si>
  <si>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</si>
  <si>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</si>
  <si>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</si>
  <si>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</si>
  <si>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</si>
  <si>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</si>
  <si>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</si>
  <si>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</si>
  <si>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</si>
  <si>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</si>
  <si>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</si>
  <si>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</si>
  <si>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</si>
  <si>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</si>
  <si>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</si>
  <si>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</si>
  <si>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</si>
  <si>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</si>
  <si>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</si>
  <si>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</si>
  <si>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</si>
  <si>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</si>
  <si>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</si>
  <si>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</si>
  <si>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</si>
  <si>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</si>
  <si>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</si>
  <si>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</si>
  <si>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</si>
  <si>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</si>
  <si>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</si>
  <si>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</si>
  <si>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</si>
  <si>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</si>
  <si>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</si>
  <si>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</si>
  <si>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</si>
  <si>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</si>
  <si>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</si>
  <si>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</si>
  <si>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</si>
  <si>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</si>
  <si>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</si>
  <si>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</si>
  <si>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</si>
  <si>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</si>
  <si>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</si>
  <si>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</si>
  <si>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</si>
  <si>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</si>
  <si>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</si>
  <si>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</si>
  <si>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</si>
  <si>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</si>
  <si>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</si>
  <si>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</si>
  <si>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</si>
  <si>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</si>
  <si>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</si>
  <si>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</si>
  <si>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</si>
  <si>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</si>
  <si>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</si>
  <si>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</si>
  <si>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</si>
  <si>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</si>
  <si>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</si>
  <si>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</si>
  <si>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</si>
  <si>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</si>
  <si>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</si>
  <si>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</si>
  <si>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</si>
  <si>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</si>
  <si>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</si>
  <si>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</si>
  <si>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</si>
  <si>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</si>
  <si>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</si>
  <si>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</si>
  <si>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</si>
  <si>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</si>
  <si>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</si>
  <si>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</si>
  <si>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</si>
  <si>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</si>
  <si>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</si>
  <si>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</si>
  <si>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</si>
  <si>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</si>
  <si>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</si>
  <si>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</si>
  <si>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</si>
  <si>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</si>
  <si>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</si>
  <si>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</si>
  <si>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</si>
  <si>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</si>
  <si>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</si>
  <si>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</si>
  <si>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</si>
  <si>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</si>
  <si>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</si>
  <si>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</si>
  <si>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</si>
  <si>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</si>
  <si>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</si>
  <si>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</si>
  <si>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</si>
  <si>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</si>
  <si>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</si>
  <si>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</si>
  <si>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</si>
  <si>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</si>
  <si>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</si>
  <si>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</si>
  <si>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</si>
  <si>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</si>
  <si>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</si>
  <si>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</si>
  <si>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</si>
  <si>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</si>
  <si>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</si>
  <si>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</si>
  <si>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</si>
  <si>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</si>
  <si>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</si>
  <si>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</si>
  <si>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</si>
  <si>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</si>
  <si>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</si>
  <si>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</si>
  <si>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</si>
  <si>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</si>
  <si>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</si>
  <si>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</si>
  <si>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</si>
  <si>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</si>
  <si>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</si>
  <si>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</si>
  <si>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</si>
  <si>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</si>
  <si>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</si>
  <si>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</si>
  <si>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</si>
  <si>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</si>
  <si>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</si>
  <si>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</si>
  <si>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</si>
  <si>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</si>
  <si>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</si>
  <si>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</si>
  <si>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</si>
  <si>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</si>
  <si>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</si>
  <si>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</si>
  <si>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</si>
  <si>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</si>
  <si>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</si>
  <si>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</si>
  <si>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</si>
  <si>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</si>
  <si>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</si>
  <si>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</si>
  <si>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</si>
  <si>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</si>
  <si>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</si>
  <si>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</si>
  <si>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</si>
  <si>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</si>
  <si>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</si>
  <si>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</si>
  <si>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</si>
  <si>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</si>
  <si>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</si>
  <si>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</si>
  <si>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</si>
  <si>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</si>
  <si>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</si>
  <si>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</si>
  <si>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</si>
  <si>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</si>
  <si>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</si>
  <si>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</si>
  <si>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</si>
  <si>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</si>
  <si>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</si>
  <si>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</si>
  <si>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</si>
  <si>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</si>
  <si>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</si>
  <si>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</si>
  <si>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</si>
  <si>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</si>
  <si>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</si>
  <si>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</si>
  <si>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</si>
  <si>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</si>
  <si>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</si>
  <si>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</si>
  <si>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</si>
  <si>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</si>
  <si>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</si>
  <si>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</si>
  <si>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</si>
  <si>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</si>
  <si>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</si>
  <si>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</si>
  <si>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</si>
  <si>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</si>
  <si>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</si>
  <si>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</si>
  <si>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</si>
  <si>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</si>
  <si>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</si>
  <si>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</si>
  <si>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</si>
  <si>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</si>
  <si>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</si>
  <si>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</si>
  <si>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</si>
  <si>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</si>
  <si>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</si>
  <si>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</si>
  <si>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</si>
  <si>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</si>
  <si>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</si>
  <si>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</si>
  <si>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</si>
  <si>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</si>
  <si>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</si>
  <si>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</si>
  <si>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</si>
  <si>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</si>
  <si>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</si>
  <si>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</si>
  <si>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</si>
  <si>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</si>
  <si>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</si>
  <si>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</si>
  <si>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</si>
  <si>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</si>
  <si>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</si>
  <si>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</si>
  <si>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</si>
  <si>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</si>
  <si>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</si>
  <si>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</si>
  <si>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</si>
  <si>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</si>
  <si>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</si>
  <si>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</si>
  <si>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</si>
  <si>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</si>
  <si>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</si>
  <si>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</si>
  <si>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</si>
  <si>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</si>
  <si>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</si>
  <si>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</si>
  <si>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</si>
  <si>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</si>
  <si>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</si>
  <si>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</si>
  <si>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</si>
  <si>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</si>
  <si>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</si>
  <si>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</si>
  <si>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</si>
  <si>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</si>
  <si>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</si>
  <si>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</si>
  <si>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</si>
  <si>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</si>
  <si>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</si>
  <si>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</si>
  <si>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</si>
  <si>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</si>
  <si>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</si>
  <si>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</si>
  <si>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</si>
  <si>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</si>
  <si>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</si>
  <si>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</si>
  <si>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</si>
  <si>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</si>
  <si>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</si>
  <si>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</si>
  <si>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</si>
  <si>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</si>
  <si>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</si>
  <si>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</si>
  <si>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</si>
  <si>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</si>
  <si>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</si>
  <si>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</si>
  <si>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</si>
  <si>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</si>
  <si>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</si>
  <si>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</si>
  <si>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</si>
  <si>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</si>
  <si>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</si>
  <si>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</si>
  <si>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</si>
  <si>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</si>
  <si>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</si>
  <si>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</si>
  <si>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</si>
  <si>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</si>
  <si>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</si>
  <si>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</si>
  <si>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</si>
  <si>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</si>
  <si>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</si>
  <si>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</si>
  <si>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</si>
  <si>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</si>
  <si>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</si>
  <si>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</si>
  <si>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</si>
  <si>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</si>
  <si>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</si>
  <si>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</si>
  <si>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</si>
  <si>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</si>
  <si>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</si>
  <si>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</si>
  <si>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</si>
  <si>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</si>
  <si>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</si>
  <si>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</si>
  <si>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</si>
  <si>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</si>
  <si>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</si>
  <si>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</si>
  <si>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</si>
  <si>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</si>
  <si>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</si>
  <si>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</si>
  <si>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</si>
  <si>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</si>
  <si>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</si>
  <si>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</si>
  <si>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</si>
  <si>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</si>
  <si>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</si>
  <si>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</si>
  <si>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</si>
  <si>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</si>
  <si>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</si>
  <si>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</si>
  <si>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</si>
  <si>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</si>
  <si>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</si>
  <si>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</si>
  <si>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</si>
  <si>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</si>
  <si>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</si>
  <si>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</si>
  <si>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</si>
  <si>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</si>
  <si>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</si>
  <si>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</si>
  <si>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</si>
  <si>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</si>
  <si>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</si>
  <si>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</si>
  <si>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</si>
  <si>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</si>
  <si>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</si>
  <si>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</si>
  <si>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</si>
  <si>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</si>
  <si>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</si>
  <si>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</si>
  <si>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</si>
  <si>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</si>
  <si>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</si>
  <si>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</si>
  <si>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</si>
  <si>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</si>
  <si>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</si>
  <si>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</si>
  <si>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</si>
  <si>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</si>
  <si>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</si>
  <si>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</si>
  <si>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</si>
  <si>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</si>
  <si>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</si>
  <si>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</si>
  <si>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</si>
  <si>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</si>
  <si>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</si>
  <si>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</si>
  <si>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</si>
  <si>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</si>
  <si>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</si>
  <si>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</si>
  <si>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</si>
  <si>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</si>
  <si>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</si>
  <si>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</si>
  <si>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</si>
  <si>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</si>
  <si>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</si>
  <si>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</si>
  <si>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</si>
  <si>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</si>
  <si>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</si>
  <si>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</si>
  <si>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</si>
  <si>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</si>
  <si>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</si>
  <si>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</si>
  <si>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</si>
  <si>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</si>
  <si>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</si>
  <si>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</si>
  <si>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</si>
  <si>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</si>
  <si>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</si>
  <si>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</si>
  <si>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</si>
  <si>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</si>
  <si>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</si>
  <si>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</si>
  <si>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</si>
  <si>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</si>
  <si>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</si>
  <si>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</si>
  <si>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</si>
  <si>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</si>
  <si>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</si>
  <si>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</si>
  <si>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</si>
  <si>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</si>
  <si>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</si>
  <si>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</si>
  <si>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</si>
  <si>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</si>
  <si>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</si>
  <si>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</si>
  <si>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</si>
  <si>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</si>
  <si>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</si>
  <si>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</si>
  <si>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</si>
  <si>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</si>
  <si>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</si>
  <si>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</si>
  <si>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</si>
  <si>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</si>
  <si>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</si>
  <si>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</si>
  <si>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</si>
  <si>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</si>
  <si>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</si>
  <si>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</si>
  <si>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</si>
  <si>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</si>
  <si>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</si>
  <si>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</si>
  <si>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</si>
  <si>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</si>
  <si>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</si>
  <si>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</si>
  <si>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</si>
  <si>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</si>
  <si>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</si>
  <si>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</si>
  <si>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</si>
  <si>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</si>
  <si>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</si>
  <si>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</si>
  <si>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</si>
  <si>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</si>
  <si>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</si>
  <si>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</si>
  <si>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</si>
  <si>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</si>
  <si>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</si>
  <si>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</si>
  <si>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</si>
  <si>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</si>
  <si>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</si>
  <si>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</si>
  <si>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</si>
  <si>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</si>
  <si>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</si>
  <si>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</si>
  <si>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</si>
  <si>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</si>
  <si>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</si>
  <si>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</si>
  <si>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</si>
  <si>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</si>
  <si>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</si>
  <si>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</si>
  <si>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</si>
  <si>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</si>
  <si>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</si>
  <si>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</si>
  <si>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</si>
  <si>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</si>
  <si>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</si>
  <si>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</si>
  <si>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</si>
  <si>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</si>
  <si>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</si>
  <si>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</si>
  <si>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</si>
  <si>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</si>
  <si>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</si>
  <si>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</si>
  <si>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</si>
  <si>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</si>
  <si>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</si>
  <si>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</si>
  <si>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</si>
  <si>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</si>
  <si>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</si>
  <si>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</si>
  <si>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</si>
  <si>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</si>
  <si>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</si>
  <si>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</si>
  <si>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</si>
  <si>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</si>
  <si>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</si>
  <si>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</si>
  <si>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</si>
  <si>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</si>
  <si>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</si>
  <si>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</si>
  <si>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</si>
  <si>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</si>
  <si>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</si>
  <si>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</si>
  <si>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</si>
  <si>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</si>
  <si>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</si>
  <si>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</si>
  <si>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</si>
  <si>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</si>
  <si>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</si>
  <si>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</si>
  <si>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</si>
  <si>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</si>
  <si>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</si>
  <si>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</si>
  <si>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</si>
  <si>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</si>
  <si>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</si>
  <si>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</si>
  <si>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</si>
  <si>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</si>
  <si>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</si>
  <si>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</si>
  <si>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</si>
  <si>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</si>
  <si>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</si>
  <si>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</si>
  <si>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</si>
  <si>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</si>
  <si>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</si>
  <si>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</si>
  <si>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</si>
  <si>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</si>
  <si>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</si>
  <si>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</si>
  <si>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</si>
  <si>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</si>
  <si>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</si>
  <si>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</si>
  <si>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</si>
  <si>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</si>
  <si>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</si>
  <si>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</si>
  <si>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</si>
  <si>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</si>
  <si>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</si>
  <si>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</si>
  <si>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</si>
  <si>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</si>
  <si>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</si>
  <si>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</si>
  <si>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</si>
  <si>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</si>
  <si>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</si>
  <si>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</si>
  <si>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</si>
  <si>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</si>
  <si>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</si>
  <si>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</si>
  <si>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</si>
  <si>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</si>
  <si>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</si>
  <si>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</si>
  <si>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</si>
  <si>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</si>
  <si>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</si>
  <si>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</si>
  <si>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</si>
  <si>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</si>
  <si>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</si>
  <si>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</si>
  <si>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</si>
  <si>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</si>
  <si>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</si>
  <si>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</si>
  <si>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</si>
  <si>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</si>
  <si>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</si>
  <si>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</si>
  <si>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</si>
  <si>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</si>
  <si>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</si>
  <si>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</si>
  <si>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</si>
  <si>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</si>
  <si>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</si>
  <si>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</si>
  <si>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</si>
  <si>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</si>
  <si>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</si>
  <si>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</si>
  <si>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</si>
  <si>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</si>
  <si>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</si>
  <si>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</si>
  <si>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</si>
  <si>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</si>
  <si>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</si>
  <si>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</si>
  <si>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</si>
  <si>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</si>
  <si>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</si>
  <si>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</si>
  <si>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</si>
  <si>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</si>
  <si>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</si>
  <si>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</si>
  <si>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</si>
  <si>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</si>
  <si>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</si>
  <si>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</si>
  <si>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</si>
  <si>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</si>
  <si>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</si>
  <si>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</si>
  <si>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</si>
  <si>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</si>
  <si>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</si>
  <si>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</si>
  <si>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</si>
  <si>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</si>
  <si>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</si>
  <si>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</si>
  <si>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</si>
  <si>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</si>
  <si>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</si>
  <si>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</si>
  <si>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</si>
  <si>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</si>
  <si>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</si>
  <si>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</si>
  <si>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</si>
  <si>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</si>
  <si>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</si>
  <si>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</si>
  <si>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</si>
  <si>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</si>
  <si>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</si>
  <si>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</si>
  <si>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</si>
  <si>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</si>
  <si>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</si>
  <si>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</si>
  <si>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</si>
  <si>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</si>
  <si>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</si>
  <si>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</si>
  <si>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</si>
  <si>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</si>
  <si>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</si>
  <si>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</si>
  <si>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</si>
  <si>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</si>
  <si>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</si>
  <si>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</si>
  <si>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</si>
  <si>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</si>
  <si>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</si>
  <si>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</si>
  <si>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</si>
  <si>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</si>
  <si>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</si>
  <si>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</si>
  <si>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</si>
  <si>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</si>
  <si>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</si>
  <si>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</si>
  <si>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</si>
  <si>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</si>
  <si>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</si>
  <si>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</si>
  <si>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</si>
  <si>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</si>
  <si>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</si>
  <si>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</si>
  <si>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</si>
  <si>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</si>
  <si>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</si>
  <si>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</si>
  <si>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</si>
  <si>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</si>
  <si>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</si>
  <si>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</si>
  <si>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</si>
  <si>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</si>
  <si>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</si>
  <si>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</si>
  <si>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</si>
  <si>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</si>
  <si>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</si>
  <si>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</si>
  <si>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</si>
  <si>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</si>
  <si>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</si>
  <si>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</si>
  <si>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</si>
  <si>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</si>
  <si>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</si>
  <si>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</si>
  <si>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</si>
  <si>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</si>
  <si>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</si>
  <si>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</si>
  <si>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</si>
  <si>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</si>
  <si>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</si>
  <si>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</si>
  <si>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</si>
  <si>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</si>
  <si>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</si>
  <si>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</si>
  <si>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</si>
  <si>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</si>
  <si>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</si>
  <si>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</si>
  <si>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</si>
  <si>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</si>
  <si>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</si>
  <si>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</si>
  <si>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</si>
  <si>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</si>
  <si>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</si>
  <si>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</si>
  <si>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</si>
  <si>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</si>
  <si>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</si>
  <si>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</si>
  <si>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</si>
  <si>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</si>
  <si>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</si>
  <si>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</si>
  <si>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</si>
  <si>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</si>
  <si>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</si>
  <si>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</si>
  <si>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</si>
  <si>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</si>
  <si>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</si>
  <si>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</si>
  <si>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</si>
  <si>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</si>
  <si>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</si>
  <si>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</si>
  <si>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</si>
  <si>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</si>
  <si>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</si>
  <si>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</si>
  <si>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</si>
  <si>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</si>
  <si>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</si>
  <si>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</si>
  <si>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</si>
  <si>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</si>
  <si>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</si>
  <si>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</si>
  <si>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</si>
  <si>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</si>
  <si>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</si>
  <si>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</si>
  <si>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</si>
  <si>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</si>
  <si>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</si>
  <si>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</si>
  <si>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</si>
  <si>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</si>
  <si>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</si>
  <si>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</si>
  <si>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</si>
  <si>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</si>
  <si>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</si>
  <si>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</si>
  <si>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</si>
  <si>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</si>
  <si>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</si>
  <si>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</si>
  <si>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</si>
  <si>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</si>
  <si>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</si>
  <si>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</si>
  <si>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</si>
  <si>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</si>
  <si>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</si>
  <si>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</si>
  <si>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</si>
  <si>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</si>
  <si>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</si>
  <si>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</si>
  <si>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</si>
  <si>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</si>
  <si>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</si>
  <si>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</si>
  <si>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</si>
  <si>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</si>
  <si>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</si>
  <si>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</si>
  <si>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</si>
  <si>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</si>
  <si>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</si>
  <si>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</si>
  <si>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</si>
  <si>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</si>
  <si>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</si>
  <si>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</si>
  <si>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</si>
  <si>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</si>
  <si>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</si>
  <si>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</si>
  <si>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</si>
  <si>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</si>
  <si>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</si>
  <si>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</si>
  <si>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</si>
  <si>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</si>
  <si>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</si>
  <si>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</si>
  <si>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</si>
  <si>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</si>
  <si>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</si>
  <si>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</si>
  <si>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</si>
  <si>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</si>
  <si>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</si>
  <si>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</si>
  <si>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</si>
  <si>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</si>
  <si>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</si>
  <si>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</si>
  <si>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</si>
  <si>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</si>
  <si>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</si>
  <si>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</si>
  <si>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</si>
  <si>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</si>
  <si>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</si>
  <si>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</si>
  <si>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</si>
  <si>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</si>
  <si>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</si>
  <si>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</si>
  <si>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</si>
  <si>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</si>
  <si>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</si>
  <si>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</si>
  <si>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</si>
  <si>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</si>
  <si>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</si>
  <si>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</si>
  <si>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</si>
  <si>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</si>
  <si>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</si>
  <si>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</si>
  <si>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</si>
  <si>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</si>
  <si>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</si>
  <si>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</si>
  <si>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</si>
  <si>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</si>
  <si>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</si>
  <si>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</si>
  <si>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</si>
  <si>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</si>
  <si>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</si>
  <si>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</si>
  <si>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</si>
  <si>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</si>
  <si>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</si>
  <si>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</si>
  <si>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</si>
  <si>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</si>
  <si>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</si>
  <si>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</si>
  <si>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</si>
  <si>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</si>
  <si>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</si>
  <si>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</si>
  <si>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</si>
  <si>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</si>
  <si>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</si>
  <si>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</si>
  <si>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</si>
  <si>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</si>
  <si>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</si>
  <si>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</si>
  <si>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</si>
  <si>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</si>
  <si>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</si>
  <si>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</si>
  <si>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</si>
  <si>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</si>
  <si>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</si>
  <si>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</si>
  <si>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</si>
  <si>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</si>
  <si>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</si>
  <si>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</si>
  <si>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</si>
  <si>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</si>
  <si>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</si>
  <si>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</si>
  <si>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</si>
  <si>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</si>
  <si>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</si>
  <si>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</si>
  <si>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</si>
  <si>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</si>
  <si>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</si>
  <si>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</si>
  <si>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</si>
  <si>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</si>
  <si>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</si>
  <si>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</si>
  <si>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</si>
  <si>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</si>
  <si>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</si>
  <si>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</si>
  <si>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</si>
  <si>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</si>
  <si>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</si>
  <si>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</si>
  <si>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</si>
  <si>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</si>
  <si>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</si>
  <si>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</si>
  <si>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</si>
  <si>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</si>
  <si>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</si>
  <si>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</si>
  <si>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</si>
  <si>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</si>
  <si>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</si>
  <si>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</si>
  <si>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</si>
  <si>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</si>
  <si>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</si>
  <si>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</si>
  <si>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</si>
  <si>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</si>
  <si>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</si>
  <si>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</si>
  <si>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</si>
  <si>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</si>
  <si>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</si>
  <si>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</si>
  <si>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</si>
  <si>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</si>
  <si>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</si>
  <si>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</si>
  <si>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</si>
  <si>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</si>
  <si>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</si>
  <si>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</si>
  <si>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</si>
  <si>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</si>
  <si>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</si>
  <si>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</si>
  <si>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</si>
  <si>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</si>
  <si>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</si>
  <si>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</si>
  <si>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</si>
  <si>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</si>
  <si>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</si>
  <si>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</si>
  <si>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</si>
  <si>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</si>
  <si>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</si>
  <si>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</si>
  <si>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</si>
  <si>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</si>
  <si>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</si>
  <si>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</si>
  <si>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</si>
  <si>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</si>
  <si>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</si>
  <si>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</si>
  <si>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</si>
  <si>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</si>
  <si>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</si>
  <si>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</si>
  <si>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</si>
  <si>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</si>
  <si>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</si>
  <si>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</si>
  <si>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</si>
  <si>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</si>
  <si>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</si>
  <si>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</si>
  <si>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</si>
  <si>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</si>
  <si>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</si>
  <si>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</si>
  <si>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</si>
  <si>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</si>
  <si>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</si>
  <si>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</si>
  <si>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</si>
  <si>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</si>
  <si>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</si>
  <si>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</si>
  <si>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</si>
  <si>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</si>
  <si>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</si>
  <si>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</si>
  <si>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</si>
  <si>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</si>
  <si>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</si>
  <si>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</si>
  <si>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</si>
  <si>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</si>
  <si>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</si>
  <si>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</si>
  <si>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</si>
  <si>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</si>
  <si>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</si>
  <si>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</si>
  <si>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</si>
  <si>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</si>
  <si>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</si>
  <si>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</si>
  <si>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</si>
  <si>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</si>
  <si>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</si>
  <si>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</si>
  <si>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</si>
  <si>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</si>
  <si>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</si>
  <si>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</si>
  <si>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</si>
  <si>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</si>
  <si>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</si>
  <si>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</si>
  <si>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</si>
  <si>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</si>
  <si>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</si>
  <si>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</si>
  <si>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</si>
  <si>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</si>
  <si>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</si>
  <si>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</si>
  <si>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</si>
  <si>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</si>
  <si>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</si>
  <si>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</si>
  <si>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</si>
  <si>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</si>
  <si>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</si>
  <si>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</si>
  <si>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</si>
  <si>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</si>
  <si>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</si>
  <si>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</si>
  <si>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</si>
  <si>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</si>
  <si>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</si>
  <si>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</si>
  <si>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</si>
  <si>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</si>
  <si>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</si>
  <si>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</si>
  <si>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</si>
  <si>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</si>
  <si>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</si>
  <si>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</si>
  <si>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</si>
  <si>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</si>
  <si>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</si>
  <si>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</si>
  <si>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</si>
  <si>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</si>
  <si>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</si>
  <si>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</si>
  <si>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</si>
  <si>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</si>
  <si>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</si>
  <si>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</si>
  <si>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</si>
  <si>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</si>
  <si>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</si>
  <si>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</si>
  <si>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</si>
  <si>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</si>
  <si>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</si>
  <si>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</si>
  <si>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</si>
  <si>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</si>
  <si>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</si>
  <si>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</si>
  <si>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</si>
  <si>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</si>
  <si>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</si>
  <si>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</si>
  <si>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</si>
  <si>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</si>
  <si>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</si>
  <si>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</si>
  <si>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</si>
  <si>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</si>
  <si>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</si>
  <si>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</si>
  <si>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</si>
  <si>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</si>
  <si>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</si>
  <si>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</si>
  <si>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</si>
  <si>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</si>
  <si>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</si>
  <si>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</si>
  <si>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</si>
  <si>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</si>
  <si>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</si>
  <si>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</si>
  <si>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</si>
  <si>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</si>
  <si>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</si>
  <si>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</si>
  <si>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</si>
  <si>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</si>
  <si>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</si>
  <si>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</si>
  <si>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</si>
  <si>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</si>
  <si>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</si>
  <si>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</si>
  <si>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</si>
  <si>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</si>
  <si>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</si>
  <si>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</si>
  <si>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</si>
  <si>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</si>
  <si>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</si>
  <si>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</si>
  <si>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</si>
  <si>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</si>
  <si>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</si>
  <si>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</si>
  <si>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</si>
  <si>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</si>
  <si>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</si>
  <si>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</si>
  <si>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</si>
  <si>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</si>
  <si>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</si>
  <si>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</si>
  <si>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</si>
  <si>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</si>
  <si>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</si>
  <si>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</si>
  <si>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</si>
  <si>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</si>
  <si>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</si>
  <si>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</si>
  <si>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</si>
  <si>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</si>
  <si>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</si>
  <si>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</si>
  <si>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</si>
  <si>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</si>
  <si>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</si>
  <si>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</si>
  <si>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</si>
  <si>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</si>
  <si>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</si>
  <si>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</si>
  <si>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</si>
  <si>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</si>
  <si>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</si>
  <si>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</si>
  <si>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</si>
  <si>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</si>
  <si>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</si>
  <si>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</si>
  <si>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</si>
  <si>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</si>
  <si>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</si>
  <si>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</si>
  <si>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</si>
  <si>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</si>
  <si>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</si>
  <si>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</si>
  <si>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</si>
  <si>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</si>
  <si>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</si>
  <si>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</si>
  <si>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</si>
  <si>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</si>
  <si>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</si>
  <si>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</si>
  <si>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</si>
  <si>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</si>
  <si>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</si>
  <si>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</si>
  <si>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</si>
  <si>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</si>
  <si>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</si>
  <si>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</si>
  <si>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</si>
  <si>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</si>
  <si>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</si>
  <si>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</si>
  <si>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</si>
  <si>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</si>
  <si>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</si>
  <si>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</si>
  <si>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</si>
  <si>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</si>
  <si>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</si>
  <si>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</si>
  <si>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</si>
  <si>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</si>
  <si>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</si>
  <si>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</si>
  <si>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</si>
  <si>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</si>
  <si>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</si>
  <si>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</si>
  <si>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</si>
  <si>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</si>
  <si>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</si>
  <si>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</si>
  <si>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</si>
  <si>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</si>
  <si>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</si>
  <si>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</si>
  <si>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</si>
  <si>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</si>
  <si>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</si>
  <si>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</si>
  <si>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</si>
  <si>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</si>
  <si>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</si>
  <si>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</si>
  <si>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</si>
  <si>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</si>
  <si>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</si>
  <si>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</si>
  <si>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</si>
  <si>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</si>
  <si>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</si>
  <si>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</si>
  <si>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</si>
  <si>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</si>
  <si>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</si>
  <si>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</si>
  <si>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</si>
  <si>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</si>
  <si>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</si>
  <si>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</si>
  <si>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</si>
  <si>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</si>
  <si>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</si>
  <si>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</si>
  <si>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</si>
  <si>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</si>
  <si>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</si>
  <si>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</si>
  <si>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</si>
  <si>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</si>
  <si>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</si>
  <si>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</si>
  <si>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</si>
  <si>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</si>
  <si>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</si>
  <si>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</si>
  <si>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</si>
  <si>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</si>
  <si>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</si>
  <si>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</si>
  <si>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</si>
  <si>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</si>
  <si>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</si>
  <si>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</si>
  <si>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</si>
  <si>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</si>
  <si>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</si>
  <si>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</si>
  <si>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</si>
  <si>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</si>
  <si>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</si>
  <si>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</si>
  <si>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</si>
  <si>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</si>
  <si>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</si>
  <si>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</si>
  <si>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</si>
  <si>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</si>
  <si>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</si>
  <si>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</si>
  <si>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</si>
  <si>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</si>
  <si>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</si>
  <si>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</si>
  <si>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</si>
  <si>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</si>
  <si>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</si>
  <si>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</si>
  <si>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</si>
  <si>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</si>
  <si>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</si>
  <si>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</si>
  <si>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</si>
  <si>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</si>
  <si>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</si>
  <si>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</si>
  <si>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</si>
  <si>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</si>
  <si>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</si>
  <si>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</si>
  <si>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</si>
  <si>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</si>
  <si>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</si>
  <si>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</si>
  <si>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</si>
  <si>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</si>
  <si>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</si>
  <si>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</si>
  <si>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</si>
  <si>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</si>
  <si>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</si>
  <si>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</si>
  <si>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</si>
  <si>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</si>
  <si>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</si>
  <si>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</si>
  <si>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</si>
  <si>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</si>
  <si>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</si>
  <si>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</si>
  <si>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</si>
  <si>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</si>
  <si>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</si>
  <si>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</si>
  <si>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</si>
  <si>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</si>
  <si>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</si>
  <si>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</si>
  <si>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</si>
  <si>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</si>
  <si>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</si>
  <si>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</si>
  <si>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</si>
  <si>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</si>
  <si>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</si>
  <si>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</si>
  <si>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</si>
  <si>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</si>
  <si>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</si>
  <si>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</si>
  <si>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</si>
  <si>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</si>
  <si>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</si>
  <si>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</si>
  <si>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</si>
  <si>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</si>
  <si>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</si>
  <si>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</si>
  <si>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</si>
  <si>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</si>
  <si>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</si>
  <si>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</si>
  <si>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</si>
  <si>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</si>
  <si>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</si>
  <si>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</si>
  <si>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</si>
  <si>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</si>
  <si>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</si>
  <si>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</si>
  <si>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</si>
  <si>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</si>
  <si>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</si>
  <si>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</si>
  <si>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</si>
  <si>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</si>
  <si>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</si>
  <si>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</si>
  <si>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</si>
  <si>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</si>
  <si>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</si>
  <si>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</si>
  <si>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</si>
  <si>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</si>
  <si>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</si>
  <si>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</si>
  <si>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</si>
  <si>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</si>
  <si>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</si>
  <si>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</si>
  <si>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</si>
  <si>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</si>
  <si>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</si>
  <si>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</si>
  <si>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</si>
  <si>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</si>
  <si>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</si>
  <si>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</si>
  <si>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</si>
  <si>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</si>
  <si>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</si>
  <si>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</si>
  <si>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</si>
  <si>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</si>
  <si>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</si>
  <si>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</si>
  <si>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</si>
  <si>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</si>
  <si>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</si>
  <si>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</si>
  <si>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</si>
  <si>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</si>
  <si>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</si>
  <si>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</si>
  <si>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</si>
  <si>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</si>
  <si>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</si>
  <si>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</si>
  <si>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</si>
  <si>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</si>
  <si>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</si>
  <si>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</si>
  <si>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</si>
  <si>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</si>
  <si>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</si>
  <si>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</si>
  <si>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</si>
  <si>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</si>
  <si>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</si>
  <si>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</si>
  <si>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</si>
  <si>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</si>
  <si>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</si>
  <si>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</si>
  <si>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</si>
  <si>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</si>
  <si>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</si>
  <si>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</si>
  <si>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</si>
  <si>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</si>
  <si>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</si>
  <si>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</si>
  <si>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</si>
  <si>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</si>
  <si>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</si>
  <si>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</si>
  <si>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</si>
  <si>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</si>
  <si>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</si>
  <si>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</si>
  <si>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</si>
  <si>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</si>
  <si>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</si>
  <si>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</si>
  <si>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</si>
  <si>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</si>
  <si>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</si>
  <si>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</si>
  <si>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</si>
  <si>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</si>
  <si>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</si>
  <si>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</si>
  <si>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</si>
  <si>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</si>
  <si>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</si>
  <si>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</si>
  <si>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</si>
  <si>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</si>
  <si>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</si>
  <si>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</si>
  <si>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</si>
  <si>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</si>
  <si>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</si>
  <si>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</si>
  <si>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</si>
  <si>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</si>
  <si>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</si>
  <si>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</si>
  <si>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</si>
  <si>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</si>
  <si>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</si>
  <si>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</si>
  <si>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</si>
  <si>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</si>
  <si>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</si>
  <si>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</si>
  <si>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</si>
  <si>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</si>
  <si>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</si>
  <si>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</si>
  <si>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</si>
  <si>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</si>
  <si>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</si>
  <si>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</si>
  <si>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</si>
  <si>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</si>
  <si>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</si>
  <si>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</si>
  <si>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</si>
  <si>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</si>
  <si>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</si>
  <si>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</si>
  <si>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</si>
  <si>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</si>
  <si>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</si>
  <si>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</si>
  <si>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</si>
  <si>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</si>
  <si>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</si>
  <si>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</si>
  <si>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</si>
  <si>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</si>
  <si>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</si>
  <si>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</si>
  <si>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</si>
  <si>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</si>
  <si>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</si>
  <si>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</si>
  <si>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</si>
  <si>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</si>
  <si>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</si>
  <si>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</si>
  <si>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</si>
  <si>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</si>
  <si>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</si>
  <si>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</si>
  <si>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</si>
  <si>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</si>
  <si>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</si>
  <si>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</si>
  <si>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</si>
  <si>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</si>
  <si>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</si>
  <si>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</si>
  <si>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</si>
  <si>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</si>
  <si>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</si>
  <si>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</si>
  <si>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</si>
  <si>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</si>
  <si>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</si>
  <si>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</si>
  <si>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</si>
  <si>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</si>
  <si>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</si>
  <si>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</si>
  <si>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</si>
  <si>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</si>
  <si>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</si>
  <si>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</si>
  <si>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</si>
  <si>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</si>
  <si>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</si>
  <si>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</si>
  <si>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</si>
  <si>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</si>
  <si>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</si>
  <si>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</si>
  <si>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</si>
  <si>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</si>
  <si>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</si>
  <si>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</si>
  <si>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</si>
  <si>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</si>
  <si>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</si>
  <si>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</si>
  <si>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</si>
  <si>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</si>
  <si>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</si>
  <si>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</si>
  <si>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</si>
  <si>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</si>
  <si>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</si>
  <si>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</si>
  <si>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</si>
  <si>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</si>
  <si>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</si>
  <si>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</si>
  <si>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</si>
  <si>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</si>
  <si>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</si>
  <si>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</si>
  <si>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</si>
  <si>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</si>
  <si>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</si>
  <si>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</si>
  <si>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</si>
  <si>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</si>
  <si>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</si>
  <si>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</si>
  <si>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</si>
  <si>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</si>
  <si>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</si>
  <si>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</si>
  <si>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</si>
  <si>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</si>
  <si>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</si>
  <si>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</si>
  <si>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</si>
  <si>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</si>
  <si>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</si>
  <si>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</si>
  <si>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</si>
  <si>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</si>
  <si>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</si>
  <si>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</si>
  <si>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</si>
  <si>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</si>
  <si>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</si>
  <si>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</si>
  <si>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</si>
  <si>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</si>
  <si>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</si>
  <si>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</si>
  <si>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</si>
  <si>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</si>
  <si>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</si>
  <si>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</si>
  <si>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</si>
  <si>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</si>
  <si>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</si>
  <si>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</si>
  <si>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</si>
  <si>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</si>
  <si>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</si>
  <si>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</si>
  <si>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</si>
  <si>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</si>
  <si>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</si>
  <si>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</si>
  <si>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</si>
  <si>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</si>
  <si>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</si>
  <si>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</si>
  <si>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</si>
  <si>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</si>
  <si>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</si>
  <si>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</si>
  <si>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</si>
  <si>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</si>
  <si>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</si>
  <si>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</si>
  <si>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</si>
  <si>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</si>
  <si>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</si>
  <si>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</si>
  <si>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</si>
  <si>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</si>
  <si>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</si>
  <si>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</si>
  <si>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</si>
  <si>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</si>
  <si>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</si>
  <si>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</si>
  <si>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</si>
  <si>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</si>
  <si>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</si>
  <si>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</si>
  <si>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</si>
  <si>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</si>
  <si>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</si>
  <si>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PCM-20251020-00001674</t>
  </si>
  <si>
    <t>EM team need 10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</si>
  <si>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</si>
  <si>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</si>
  <si>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</si>
  <si>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</si>
  <si>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</si>
  <si>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</si>
  <si>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</si>
  <si>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</si>
  <si>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</si>
  <si>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</si>
  <si>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</si>
  <si>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</si>
  <si>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</si>
  <si>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</si>
  <si>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</si>
  <si>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</si>
  <si>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</si>
  <si>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</si>
  <si>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</si>
  <si>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</si>
  <si>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</si>
  <si>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</si>
  <si>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</si>
  <si>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</si>
  <si>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</si>
  <si>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</si>
  <si>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</si>
  <si>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</si>
  <si>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</si>
  <si>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</si>
  <si>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</si>
  <si>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</si>
  <si>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</si>
  <si>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</si>
  <si>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</si>
  <si>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</si>
  <si>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</si>
  <si>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</si>
  <si>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</si>
  <si>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</si>
  <si>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</si>
  <si>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</si>
  <si>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</si>
  <si>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</si>
  <si>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</si>
  <si>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</si>
  <si>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</si>
  <si>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</si>
  <si>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</si>
  <si>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</si>
  <si>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</si>
  <si>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</si>
  <si>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</si>
  <si>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</si>
  <si>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</si>
  <si>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</si>
  <si>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</si>
  <si>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</si>
  <si>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</si>
  <si>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</si>
  <si>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</si>
  <si>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</si>
  <si>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</si>
  <si>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</si>
  <si>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</si>
  <si>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</si>
  <si>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</si>
  <si>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</si>
  <si>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</si>
  <si>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</si>
  <si>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</si>
  <si>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</si>
  <si>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</si>
  <si>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</si>
  <si>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</si>
  <si>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</si>
  <si>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</si>
  <si>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</si>
  <si>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</si>
  <si>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</si>
  <si>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</si>
  <si>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</si>
  <si>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</si>
  <si>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</si>
  <si>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</si>
  <si>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</si>
  <si>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</si>
  <si>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</si>
  <si>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 xml:space="preserve">PCM-20251020-00001565 </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</si>
  <si>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</si>
  <si>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</si>
  <si>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</si>
  <si>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</si>
  <si>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</si>
  <si>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</si>
  <si>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</si>
  <si>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</si>
  <si>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</si>
  <si>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PCM-20251020-00001647</t>
  </si>
  <si>
    <t>ETA 110 mins</t>
  </si>
  <si>
    <t>PCM-20251020-00001710</t>
  </si>
  <si>
    <t xml:space="preserve">team will check after ABH0009 // ETA 40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</si>
</sst>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9"/>
      <color rgb="FF606266"/>
      <name val="Arial"/>
      <charset val="1"/>
    </font>
    <font>
      <sz val="11"/>
      <color theme="1"/>
      <name val="Calibri"/>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0" borderId="0" xfId="0" applyFont="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5" totalsRowShown="0" headerRowDxfId="174" dataDxfId="173" headerRowBorderDxfId="171" tableBorderDxfId="172" totalsRowBorderDxfId="170">
  <autoFilter ref="A1:L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2" totalsRowShown="0" headerRowDxfId="157" dataDxfId="156" headerRowBorderDxfId="154" tableBorderDxfId="155" totalsRowBorderDxfId="153">
  <autoFilter ref="A1:CJ8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4" totalsRowShown="0" headerRowDxfId="64" dataDxfId="63" headerRowBorderDxfId="61" tableBorderDxfId="62">
  <autoFilter ref="A1:L11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8" totalsRowShown="0" headerRowDxfId="48" dataDxfId="47" headerRowBorderDxfId="45" tableBorderDxfId="46" totalsRowBorderDxfId="44">
  <autoFilter ref="A1:L2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2" totalsRowShown="0" headerRowDxfId="31" dataDxfId="30" headerRowBorderDxfId="28" tableBorderDxfId="29">
  <autoFilter ref="A1:L5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7" totalsRowShown="0" headerRowDxfId="15" dataDxfId="14" headerRowBorderDxfId="12" tableBorderDxfId="13">
  <autoFilter ref="A1:L3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287.73162592592416</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7.2363134259212529</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21408</v>
      </c>
      <c r="E4" s="137" t="s">
        <v>38964</v>
      </c>
      <c r="F4" s="138">
        <v>45950.650497685187</v>
      </c>
      <c r="G4" s="139">
        <f ca="1">IFERROR(NOW()-F4,"")</f>
        <v>2.955416666372912E-2</v>
      </c>
      <c r="H4" s="138">
        <v>45950.644942129627</v>
      </c>
      <c r="I4" s="136" t="str">
        <f>IFERROR(VLOOKUP(D4,DB!A:F,6,0),"")</f>
        <v>SCECO</v>
      </c>
      <c r="J4" s="136" t="str">
        <f>IFERROR(VLOOKUP(D4,DB!A:G,7,0),"")</f>
        <v>No BB Design+Good</v>
      </c>
      <c r="K4" s="140" t="s">
        <v>38969</v>
      </c>
      <c r="L4" s="141" t="str">
        <f>IFERROR(VLOOKUP(D4,DB!A:I,9,0),"")</f>
        <v>Latis</v>
      </c>
      <c r="M4" s="67"/>
    </row>
    <row r="5" spans="1:15" ht="15" customHeight="1">
      <c r="A5" s="135"/>
      <c r="B5" s="136" t="str">
        <f>IFERROR(VLOOKUP(D5,DB!A:K,11,0),"")</f>
        <v/>
      </c>
      <c r="C5" s="136"/>
      <c r="D5" s="136"/>
      <c r="E5" s="137"/>
      <c r="F5" s="138"/>
      <c r="G5" s="139">
        <f ca="1">IFERROR(NOW()-F5,"")</f>
        <v>45950.68005185185</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45950.68005185185</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45950.68005185185</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45950.68005185185</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45950.68005185185</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45950.68005185185</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45950.68005185185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45950.68005185185</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45950.68005185185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45950.68005185185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45950.68005185185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45950.68005185185</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45950.68005185185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45950.68005185185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45950.68005185185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45950.68005185185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45950.68005185185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45950.68005185185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45950.68005185185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45950.68005185185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45950.68005185185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45950.68005185185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45950.68005185185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45950.68005185185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45950.68005185185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45950.68005185185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45950.68005185185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45950.68005185185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45950.68005185185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45950.68005185185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45950.68005185185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45950.68005185185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45950.68005185185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45950.68005185185</v>
      </c>
      <c r="H38" s="138"/>
      <c r="I38" s="136" t="str">
        <f>IFERROR(VLOOKUP(D38,DB!A:F,6,0),"")</f>
        <v/>
      </c>
      <c r="J38" s="136" t="str">
        <f>IFERROR(VLOOKUP(D38,DB!A:G,7,0),"")</f>
        <v/>
      </c>
      <c r="K38" s="140"/>
      <c r="L38" s="141" t="str">
        <f>IFERROR(VLOOKUP(D38,DB!A:I,9,0),"")</f>
        <v/>
      </c>
    </row>
    <row r="39" spans="1:12" ht="15" customHeight="1">
      <c r="A39" s="152"/>
      <c r="B39" s="153" t="str">
        <f>IFERROR(VLOOKUP(D39,DB!A:K,11,0),"")</f>
        <v/>
      </c>
      <c r="C39" s="153"/>
      <c r="D39" s="153"/>
      <c r="E39" s="154"/>
      <c r="F39" s="155"/>
      <c r="G39" s="156">
        <f ca="1">IFERROR(NOW()-F39,"")</f>
        <v>45950.68005185185</v>
      </c>
      <c r="H39" s="155"/>
      <c r="I39" s="153" t="str">
        <f>IFERROR(VLOOKUP(D39,DB!A:F,6,0),"")</f>
        <v/>
      </c>
      <c r="J39" s="153" t="str">
        <f>IFERROR(VLOOKUP(D39,DB!A:G,7,0),"")</f>
        <v/>
      </c>
      <c r="K39" s="157"/>
      <c r="L39" s="158" t="str">
        <f>IFERROR(VLOOKUP(D39,DB!A:I,9,0),"")</f>
        <v/>
      </c>
    </row>
    <row r="40" spans="1:12" ht="15" customHeight="1">
      <c r="A40" s="135"/>
      <c r="B40" s="136" t="str">
        <f>IFERROR(VLOOKUP(D40,DB!A:K,11,0),"")</f>
        <v/>
      </c>
      <c r="C40" s="136"/>
      <c r="D40" s="136"/>
      <c r="E40" s="137"/>
      <c r="F40" s="138"/>
      <c r="G40" s="139">
        <f ca="1">IFERROR(NOW()-F40,"")</f>
        <v>45950.68005185185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45950.68005185185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45950.68005185185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45950.68005185185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45950.68005185185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45950.68005185185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45950.68005185185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45950.68005185185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45950.68005185185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45950.68005185185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45950.68005185185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45950.68005185185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45950.68005185185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45950.68005185185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45950.68005185185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45950.68005185185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45950.68005185185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45950.68005185185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45950.68005185185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45950.68005185185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45950.68005185185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45950.68005185185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45950.68005185185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45950.68005185185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45950.68005185185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45950.68005185185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45950.68005185185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45950.68005185185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45950.68005185185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45950.68005185185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45950.68005185185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45950.68005185185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45950.68005185185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45950.68005185185</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45950.68005185185</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45950.68005185185</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45950.68005185185</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45950.68005185185</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45950.68005185185</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45950.68005185185</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45950.68005185185</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45950.68005185185</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45950.68005185185</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45950.68005185185</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45950.68005185185</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45950.68005185185</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45950.68005185185</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45950.68005185185</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45950.68005185185</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45950.68005185185</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45950.68005185185</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45950.68005185185</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45950.68005185185</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45950.68005185185</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45950.68005185185</v>
      </c>
      <c r="H94" s="138"/>
      <c r="I94" s="136" t="str">
        <f>IFERROR(VLOOKUP(D94,DB!A:F,6,0),"")</f>
        <v/>
      </c>
      <c r="J94" s="136" t="str">
        <f>IFERROR(VLOOKUP(D94,DB!A:G,7,0),"")</f>
        <v/>
      </c>
      <c r="K94" s="140"/>
      <c r="L94" s="141" t="str">
        <f>IFERROR(VLOOKUP(D94,DB!A:I,9,0),"")</f>
        <v/>
      </c>
    </row>
    <row r="95" spans="1:12" ht="15" customHeight="1">
      <c r="A95" s="152"/>
      <c r="B95" s="153" t="str">
        <f>IFERROR(VLOOKUP(D95,DB!A:K,11,0),"")</f>
        <v/>
      </c>
      <c r="C95" s="153"/>
      <c r="D95" s="153"/>
      <c r="E95" s="154"/>
      <c r="F95" s="155"/>
      <c r="G95" s="156">
        <f ca="1">IFERROR(NOW()-F95,"")</f>
        <v>45950.68005185185</v>
      </c>
      <c r="H95" s="155"/>
      <c r="I95" s="153" t="str">
        <f>IFERROR(VLOOKUP(D95,DB!A:F,6,0),"")</f>
        <v/>
      </c>
      <c r="J95" s="153" t="str">
        <f>IFERROR(VLOOKUP(D95,DB!A:G,7,0),"")</f>
        <v/>
      </c>
      <c r="K95" s="157"/>
      <c r="L95" s="158" t="str">
        <f>IFERROR(VLOOKUP(D95,DB!A:I,9,0),"")</f>
        <v/>
      </c>
    </row>
  </sheetData>
  <customSheetViews>
    <customSheetView guid="{F6042A99-DD27-4453-835D-0834D95730CC}" filter="1" showAutoFilter="1">
      <pageMargins left="0" right="0" top="0" bottom="0" header="0" footer="0"/>
      <autoFilter ref="B1:M1" xr:uid="{C9EE9A8D-3D21-455C-BCFB-E90B510647CE}"/>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143.9529685185189</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125.68021388888883</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6.1842763888853369</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45950.68005185185</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45950.68005185185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45950.68005185185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45950.68005185185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45950.68005185185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45950.68005185185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45950.68005185185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45950.68005185185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45950.68005185185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45950.68005185185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45950.68005185185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45950.68005185185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45950.68005185185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45950.68005185185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45950.68005185185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45950.68005185185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45950.68005185185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45950.68005185185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45950.68005185185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45950.68005185185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45950.68005185185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45950.68005185185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45950.68005185185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45950.68005185185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45950.68005185185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45950.68005185185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45950.68005185185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45950.68005185185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45950.68005185185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45950.68005185185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45950.68005185185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45950.68005185185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45950.68005185185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45950.68005185185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45950.68005185185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45950.68005185185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45950.68005185185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45950.68005185185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45950.68005185185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45950.68005185185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45950.68005185185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45950.68005185185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45950.68005185185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45950.68005185185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45950.68005185185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45950.68005185185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45950.68005185185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45950.68005185185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45950.68005185185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45950.68005185185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45950.68005185185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45950.68005185185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45950.68005185185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45950.68005185185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45950.68005185185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45950.68005185185</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45950.68005185185</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45950.68005185185</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45950.68005185185</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45950.68005185185</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45950.68005185185</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45950.68005185185</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45950.68005185185</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45950.68005185185</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45950.68005185185</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45950.68005185185</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45950.68005185185</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45950.68005185185</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45950.68005185185</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45950.68005185185</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45950.68005185185</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45950.68005185185</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45950.68005185185</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45950.68005185185</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45950.68005185185</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45950.68005185185</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45950.68005185185</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sheetData>
  <dataValidations count="2">
    <dataValidation allowBlank="1" showInputMessage="1" showErrorMessage="1" sqref="E1" xr:uid="{4D935161-CDD3-4592-B877-3FB59C99E142}"/>
    <dataValidation type="list" allowBlank="1" showInputMessage="1" showErrorMessage="1" sqref="E3:E8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4"/>
  <sheetViews>
    <sheetView workbookViewId="0">
      <selection activeCell="A5" sqref="A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1" ca="1" si="0">IFERROR(NOW()-F2,"-")</f>
        <v>45950.68005185185</v>
      </c>
      <c r="H2" s="22"/>
      <c r="I2" s="19" t="str">
        <f>IFERROR(VLOOKUP(D2,DB!A:F,6,0),"")</f>
        <v/>
      </c>
      <c r="J2" s="18" t="str">
        <f>IFERROR(VLOOKUP(D2,DB!A:G,7,0),"")</f>
        <v/>
      </c>
      <c r="K2" s="47"/>
      <c r="L2" s="23" t="str">
        <f>IFERROR(VLOOKUP(D2,DB!A:I,9,0),"")</f>
        <v/>
      </c>
    </row>
    <row r="3" spans="1:13" ht="15" customHeight="1">
      <c r="A3" s="19"/>
      <c r="B3" s="64" t="str">
        <f>IFERROR(VLOOKUP(D3,DB!A:K,11,0),"")</f>
        <v/>
      </c>
      <c r="C3" s="18"/>
      <c r="D3" s="64"/>
      <c r="E3" s="18"/>
      <c r="F3" s="20"/>
      <c r="G3" s="21">
        <f t="shared" ca="1" si="0"/>
        <v>45950.68005185185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45950.68005185185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45950.68005185185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45950.68005185185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45950.68005185185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45950.68005185185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45950.68005185185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45950.68005185185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45950.68005185185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45950.68005185185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45950.68005185185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45950.68005185185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45950.68005185185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45950.68005185185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45950.68005185185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45950.68005185185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45950.68005185185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45950.68005185185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45950.68005185185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45950.68005185185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45950.68005185185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45950.68005185185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45950.68005185185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45950.68005185185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45950.68005185185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45950.68005185185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45950.68005185185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45950.68005185185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45950.68005185185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45950.68005185185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45950.68005185185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45950.68005185185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45950.68005185185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45950.68005185185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45950.68005185185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45950.68005185185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45950.68005185185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45950.68005185185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45950.68005185185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ref="G42:G105" ca="1" si="1">IFERROR(NOW()-F42,"-")</f>
        <v>45950.68005185185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45950.68005185185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45950.68005185185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45950.68005185185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45950.68005185185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45950.68005185185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45950.68005185185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45950.68005185185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45950.68005185185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45950.68005185185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45950.68005185185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45950.68005185185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45950.68005185185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45950.68005185185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45950.68005185185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45950.68005185185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45950.68005185185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45950.68005185185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45950.68005185185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45950.68005185185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45950.68005185185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45950.68005185185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45950.68005185185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45950.68005185185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45950.68005185185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45950.68005185185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45950.68005185185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45950.68005185185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45950.68005185185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45950.68005185185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45950.68005185185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45950.68005185185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45950.68005185185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45950.68005185185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45950.68005185185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45950.68005185185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45950.68005185185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45950.68005185185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45950.68005185185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45950.68005185185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45950.68005185185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45950.68005185185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45950.68005185185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45950.68005185185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45950.68005185185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45950.68005185185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45950.68005185185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45950.68005185185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45950.68005185185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45950.68005185185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45950.68005185185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45950.68005185185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45950.68005185185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45950.68005185185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45950.68005185185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45950.68005185185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45950.68005185185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45950.68005185185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45950.68005185185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45950.68005185185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45950.68005185185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45950.68005185185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45950.68005185185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45950.68005185185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ref="G106:G169" ca="1" si="2">IFERROR(NOW()-F106,"-")</f>
        <v>45950.68005185185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45950.68005185185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45950.68005185185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45950.68005185185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45950.68005185185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45950.68005185185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45950.68005185185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45950.68005185185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45950.68005185185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45950.68005185185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45950.68005185185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45950.68005185185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45950.68005185185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45950.68005185185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45950.68005185185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45950.68005185185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45950.68005185185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45950.68005185185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45950.68005185185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45950.68005185185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45950.68005185185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45950.68005185185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45950.68005185185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45950.68005185185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45950.68005185185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45950.68005185185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45950.68005185185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45950.68005185185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45950.68005185185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45950.68005185185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45950.68005185185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45950.68005185185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45950.68005185185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45950.68005185185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45950.68005185185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45950.68005185185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45950.68005185185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45950.68005185185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45950.68005185185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45950.68005185185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45950.68005185185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45950.68005185185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45950.68005185185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45950.68005185185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45950.68005185185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45950.68005185185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45950.68005185185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45950.68005185185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45950.68005185185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45950.68005185185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45950.68005185185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45950.68005185185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45950.68005185185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45950.68005185185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45950.68005185185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45950.68005185185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45950.68005185185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45950.68005185185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45950.68005185185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45950.68005185185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45950.68005185185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45950.68005185185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45950.68005185185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45950.68005185185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ref="G170:G233" ca="1" si="3">IFERROR(NOW()-F170,"-")</f>
        <v>45950.68005185185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45950.68005185185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45950.68005185185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45950.68005185185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45950.68005185185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45950.68005185185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45950.68005185185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45950.68005185185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45950.68005185185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45950.68005185185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45950.68005185185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45950.68005185185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45950.68005185185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45950.68005185185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45950.68005185185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45950.68005185185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45950.68005185185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45950.68005185185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45950.68005185185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45950.68005185185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45950.68005185185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45950.68005185185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45950.68005185185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45950.68005185185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45950.68005185185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45950.68005185185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45950.68005185185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45950.68005185185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45950.68005185185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45950.68005185185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45950.68005185185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45950.68005185185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45950.68005185185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45950.68005185185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45950.68005185185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45950.68005185185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45950.68005185185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45950.68005185185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45950.68005185185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45950.68005185185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45950.68005185185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45950.68005185185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45950.68005185185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45950.68005185185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45950.68005185185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45950.68005185185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45950.68005185185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45950.68005185185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45950.68005185185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45950.68005185185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45950.68005185185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45950.68005185185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45950.68005185185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45950.68005185185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45950.68005185185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45950.68005185185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45950.68005185185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45950.68005185185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45950.68005185185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45950.68005185185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45950.68005185185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45950.68005185185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45950.68005185185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45950.68005185185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ref="G234:G297" ca="1" si="4">IFERROR(NOW()-F234,"-")</f>
        <v>45950.68005185185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45950.68005185185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45950.68005185185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45950.68005185185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45950.68005185185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45950.68005185185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45950.68005185185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45950.68005185185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45950.68005185185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45950.68005185185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45950.68005185185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45950.68005185185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45950.68005185185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45950.68005185185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45950.68005185185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45950.68005185185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45950.68005185185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45950.68005185185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45950.68005185185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45950.68005185185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45950.68005185185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45950.68005185185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45950.68005185185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45950.68005185185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45950.68005185185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45950.68005185185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45950.68005185185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45950.68005185185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45950.68005185185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45950.68005185185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45950.68005185185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45950.68005185185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45950.68005185185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45950.68005185185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45950.68005185185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45950.68005185185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45950.68005185185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45950.68005185185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45950.68005185185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45950.68005185185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45950.68005185185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45950.68005185185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45950.68005185185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45950.68005185185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45950.68005185185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45950.68005185185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45950.68005185185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45950.68005185185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45950.68005185185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45950.68005185185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45950.68005185185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45950.68005185185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45950.68005185185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45950.68005185185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45950.68005185185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45950.68005185185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45950.68005185185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45950.68005185185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45950.68005185185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45950.68005185185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45950.68005185185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45950.68005185185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45950.68005185185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45950.68005185185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ref="G298:G361" ca="1" si="5">IFERROR(NOW()-F298,"-")</f>
        <v>45950.68005185185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45950.68005185185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45950.68005185185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45950.68005185185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45950.68005185185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45950.68005185185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45950.68005185185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45950.68005185185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45950.68005185185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45950.68005185185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45950.68005185185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45950.68005185185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45950.68005185185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45950.68005185185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45950.68005185185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45950.68005185185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45950.68005185185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45950.68005185185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45950.68005185185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45950.68005185185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45950.68005185185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45950.68005185185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45950.68005185185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45950.68005185185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45950.68005185185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45950.68005185185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45950.68005185185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45950.68005185185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45950.68005185185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45950.68005185185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45950.68005185185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45950.68005185185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45950.68005185185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45950.68005185185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45950.68005185185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45950.68005185185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45950.68005185185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45950.68005185185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45950.68005185185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45950.68005185185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45950.68005185185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45950.68005185185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45950.68005185185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45950.68005185185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45950.68005185185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45950.68005185185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45950.68005185185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45950.68005185185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45950.68005185185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45950.68005185185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45950.68005185185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45950.68005185185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45950.68005185185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45950.68005185185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45950.68005185185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45950.68005185185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45950.68005185185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45950.68005185185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45950.68005185185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45950.68005185185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45950.68005185185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45950.68005185185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45950.68005185185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45950.68005185185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ref="G362:G425" ca="1" si="6">IFERROR(NOW()-F362,"-")</f>
        <v>45950.68005185185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45950.68005185185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45950.68005185185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45950.68005185185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45950.68005185185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45950.68005185185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45950.68005185185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45950.68005185185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45950.68005185185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45950.68005185185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45950.68005185185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45950.68005185185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45950.68005185185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45950.68005185185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45950.68005185185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45950.68005185185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45950.68005185185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45950.68005185185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45950.68005185185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45950.68005185185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45950.68005185185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45950.68005185185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45950.68005185185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45950.68005185185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45950.68005185185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45950.68005185185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45950.68005185185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45950.68005185185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45950.68005185185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45950.68005185185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45950.68005185185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45950.68005185185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45950.68005185185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45950.68005185185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45950.68005185185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45950.68005185185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45950.68005185185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45950.68005185185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45950.68005185185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45950.68005185185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45950.68005185185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45950.68005185185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45950.68005185185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45950.68005185185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45950.68005185185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45950.68005185185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45950.68005185185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45950.68005185185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45950.68005185185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45950.68005185185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45950.68005185185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45950.68005185185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45950.68005185185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45950.68005185185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45950.68005185185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45950.68005185185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45950.68005185185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45950.68005185185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45950.68005185185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45950.68005185185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45950.68005185185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45950.68005185185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45950.68005185185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45950.68005185185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ref="G426:G489" ca="1" si="7">IFERROR(NOW()-F426,"-")</f>
        <v>45950.68005185185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45950.68005185185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45950.68005185185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45950.68005185185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45950.68005185185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45950.68005185185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45950.68005185185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45950.68005185185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45950.68005185185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45950.68005185185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45950.68005185185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45950.68005185185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45950.68005185185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45950.68005185185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45950.68005185185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45950.68005185185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45950.68005185185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45950.68005185185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45950.68005185185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45950.68005185185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45950.68005185185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45950.68005185185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45950.68005185185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45950.68005185185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45950.68005185185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45950.68005185185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45950.68005185185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45950.68005185185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45950.68005185185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45950.68005185185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45950.68005185185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45950.68005185185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45950.68005185185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45950.68005185185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45950.68005185185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45950.68005185185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45950.68005185185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45950.68005185185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45950.68005185185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45950.68005185185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45950.68005185185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45950.68005185185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45950.68005185185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45950.68005185185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45950.68005185185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45950.68005185185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45950.68005185185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45950.68005185185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45950.68005185185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45950.68005185185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45950.68005185185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45950.68005185185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45950.68005185185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45950.68005185185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45950.68005185185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45950.68005185185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45950.68005185185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45950.68005185185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45950.68005185185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45950.68005185185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45950.68005185185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45950.68005185185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45950.68005185185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45950.68005185185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ref="G490:G553" ca="1" si="8">IFERROR(NOW()-F490,"-")</f>
        <v>45950.68005185185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45950.68005185185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45950.68005185185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45950.68005185185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45950.68005185185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45950.68005185185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45950.68005185185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45950.68005185185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45950.68005185185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45950.68005185185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45950.68005185185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45950.68005185185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45950.68005185185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45950.68005185185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45950.68005185185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45950.68005185185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45950.68005185185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45950.68005185185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45950.68005185185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45950.68005185185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45950.68005185185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45950.68005185185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45950.68005185185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45950.68005185185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45950.68005185185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45950.68005185185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45950.68005185185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45950.68005185185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45950.68005185185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45950.68005185185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45950.68005185185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45950.68005185185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45950.68005185185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45950.68005185185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45950.68005185185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45950.68005185185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45950.68005185185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45950.68005185185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45950.68005185185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45950.68005185185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45950.68005185185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45950.68005185185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45950.68005185185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45950.68005185185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45950.68005185185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45950.68005185185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45950.68005185185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45950.68005185185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45950.68005185185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45950.68005185185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45950.68005185185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45950.68005185185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45950.68005185185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45950.68005185185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45950.68005185185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45950.68005185185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45950.68005185185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45950.68005185185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45950.68005185185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45950.68005185185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45950.68005185185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45950.68005185185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45950.68005185185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45950.68005185185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ref="G554:G617" ca="1" si="9">IFERROR(NOW()-F554,"-")</f>
        <v>45950.68005185185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45950.68005185185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45950.68005185185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45950.68005185185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45950.68005185185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45950.68005185185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45950.68005185185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45950.68005185185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45950.68005185185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45950.68005185185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45950.68005185185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45950.68005185185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45950.68005185185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45950.68005185185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45950.68005185185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45950.68005185185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45950.68005185185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45950.68005185185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45950.68005185185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45950.68005185185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45950.68005185185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45950.68005185185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45950.68005185185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45950.68005185185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45950.68005185185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45950.68005185185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45950.68005185185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45950.68005185185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45950.68005185185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45950.68005185185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45950.68005185185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45950.68005185185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45950.68005185185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45950.68005185185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45950.68005185185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45950.68005185185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45950.68005185185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45950.68005185185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45950.68005185185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45950.68005185185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45950.68005185185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45950.68005185185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45950.68005185185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45950.68005185185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45950.68005185185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45950.68005185185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45950.68005185185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45950.68005185185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45950.68005185185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45950.68005185185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45950.68005185185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45950.68005185185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45950.68005185185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45950.68005185185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45950.68005185185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45950.68005185185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45950.68005185185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45950.68005185185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45950.68005185185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45950.68005185185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45950.68005185185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45950.68005185185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45950.68005185185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45950.68005185185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ref="G618:G681" ca="1" si="10">IFERROR(NOW()-F618,"-")</f>
        <v>45950.68005185185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45950.68005185185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45950.68005185185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45950.68005185185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45950.68005185185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45950.68005185185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45950.68005185185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45950.68005185185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45950.68005185185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45950.68005185185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45950.68005185185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45950.68005185185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45950.68005185185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45950.68005185185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45950.68005185185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45950.68005185185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45950.68005185185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45950.68005185185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45950.68005185185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45950.68005185185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45950.68005185185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45950.68005185185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45950.68005185185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45950.68005185185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45950.68005185185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45950.68005185185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45950.68005185185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45950.68005185185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45950.68005185185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45950.68005185185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45950.68005185185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45950.68005185185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45950.68005185185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45950.68005185185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45950.68005185185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45950.68005185185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45950.68005185185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45950.68005185185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45950.68005185185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45950.68005185185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45950.68005185185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45950.68005185185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45950.68005185185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45950.68005185185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45950.68005185185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45950.68005185185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45950.68005185185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45950.68005185185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45950.68005185185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45950.68005185185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45950.68005185185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45950.68005185185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45950.68005185185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45950.68005185185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45950.68005185185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45950.68005185185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45950.68005185185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45950.68005185185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45950.68005185185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45950.68005185185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45950.68005185185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45950.68005185185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45950.68005185185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45950.68005185185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ref="G682:G745" ca="1" si="11">IFERROR(NOW()-F682,"-")</f>
        <v>45950.68005185185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45950.68005185185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45950.68005185185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45950.68005185185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45950.68005185185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45950.68005185185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45950.68005185185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45950.68005185185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45950.68005185185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45950.68005185185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45950.68005185185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45950.68005185185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45950.68005185185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45950.68005185185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45950.68005185185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45950.68005185185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45950.68005185185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45950.68005185185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45950.68005185185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45950.68005185185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45950.68005185185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45950.68005185185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45950.68005185185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45950.68005185185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45950.68005185185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45950.68005185185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45950.68005185185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45950.68005185185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45950.68005185185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45950.68005185185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45950.68005185185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45950.68005185185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45950.68005185185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45950.68005185185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45950.68005185185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45950.68005185185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45950.68005185185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45950.68005185185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45950.68005185185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45950.68005185185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45950.68005185185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45950.68005185185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45950.68005185185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45950.68005185185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45950.68005185185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45950.68005185185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45950.68005185185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45950.68005185185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45950.68005185185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45950.68005185185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45950.68005185185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45950.68005185185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45950.68005185185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45950.68005185185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45950.68005185185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45950.68005185185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45950.68005185185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45950.68005185185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45950.68005185185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45950.68005185185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45950.68005185185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45950.68005185185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45950.68005185185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45950.68005185185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ref="G746:G809" ca="1" si="12">IFERROR(NOW()-F746,"-")</f>
        <v>45950.68005185185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45950.68005185185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45950.68005185185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45950.68005185185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45950.68005185185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45950.68005185185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45950.68005185185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45950.68005185185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45950.68005185185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45950.68005185185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45950.68005185185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45950.68005185185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45950.68005185185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45950.68005185185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45950.68005185185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45950.68005185185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45950.68005185185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45950.68005185185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45950.68005185185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45950.68005185185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45950.68005185185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45950.68005185185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45950.68005185185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45950.68005185185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45950.68005185185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45950.68005185185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45950.68005185185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45950.68005185185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45950.68005185185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45950.68005185185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45950.68005185185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45950.68005185185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45950.68005185185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45950.68005185185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45950.68005185185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45950.68005185185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45950.68005185185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45950.68005185185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45950.68005185185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45950.68005185185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45950.68005185185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45950.68005185185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45950.68005185185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45950.68005185185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45950.68005185185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45950.68005185185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45950.68005185185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45950.68005185185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45950.68005185185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45950.68005185185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45950.68005185185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45950.68005185185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45950.68005185185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45950.68005185185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45950.68005185185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45950.68005185185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45950.68005185185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45950.68005185185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45950.68005185185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45950.68005185185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45950.68005185185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45950.68005185185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45950.68005185185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45950.68005185185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ref="G810:G873" ca="1" si="13">IFERROR(NOW()-F810,"-")</f>
        <v>45950.68005185185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45950.68005185185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45950.68005185185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45950.68005185185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45950.68005185185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45950.68005185185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45950.68005185185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45950.68005185185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45950.68005185185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45950.68005185185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45950.68005185185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45950.68005185185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45950.68005185185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45950.68005185185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45950.68005185185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45950.68005185185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45950.68005185185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45950.68005185185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45950.68005185185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45950.68005185185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45950.68005185185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45950.68005185185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45950.68005185185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45950.68005185185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45950.68005185185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45950.68005185185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45950.68005185185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45950.68005185185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45950.68005185185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45950.68005185185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45950.68005185185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45950.68005185185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45950.68005185185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45950.68005185185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45950.68005185185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45950.68005185185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45950.68005185185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45950.68005185185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45950.68005185185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45950.68005185185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45950.68005185185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45950.68005185185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45950.68005185185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45950.68005185185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45950.68005185185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45950.68005185185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45950.68005185185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45950.68005185185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45950.68005185185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45950.68005185185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45950.68005185185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45950.68005185185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45950.68005185185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45950.68005185185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45950.68005185185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45950.68005185185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45950.68005185185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45950.68005185185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45950.68005185185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45950.68005185185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45950.68005185185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45950.68005185185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45950.68005185185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45950.68005185185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ref="G874:G937" ca="1" si="14">IFERROR(NOW()-F874,"-")</f>
        <v>45950.68005185185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45950.68005185185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45950.68005185185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45950.68005185185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45950.68005185185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45950.68005185185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45950.68005185185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45950.68005185185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45950.68005185185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45950.68005185185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45950.68005185185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45950.68005185185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45950.68005185185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45950.68005185185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45950.68005185185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45950.68005185185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45950.68005185185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45950.68005185185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45950.68005185185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45950.68005185185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45950.68005185185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45950.68005185185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45950.68005185185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45950.68005185185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45950.68005185185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45950.68005185185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45950.68005185185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45950.68005185185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45950.68005185185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45950.68005185185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45950.68005185185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45950.68005185185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45950.68005185185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45950.68005185185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45950.68005185185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45950.68005185185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45950.68005185185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45950.68005185185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45950.68005185185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45950.68005185185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45950.68005185185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45950.68005185185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45950.68005185185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45950.68005185185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45950.68005185185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45950.68005185185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45950.68005185185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45950.68005185185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45950.68005185185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45950.68005185185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45950.68005185185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45950.68005185185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45950.68005185185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45950.68005185185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45950.68005185185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45950.68005185185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45950.68005185185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45950.68005185185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45950.68005185185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45950.68005185185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45950.68005185185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45950.68005185185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45950.68005185185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45950.68005185185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ref="G938:G1001" ca="1" si="15">IFERROR(NOW()-F938,"-")</f>
        <v>45950.68005185185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45950.68005185185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45950.68005185185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45950.68005185185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45950.68005185185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45950.68005185185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45950.68005185185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45950.68005185185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45950.68005185185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45950.68005185185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45950.68005185185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45950.68005185185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45950.68005185185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45950.68005185185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45950.68005185185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45950.68005185185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45950.68005185185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45950.68005185185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45950.68005185185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45950.68005185185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45950.68005185185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45950.68005185185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45950.68005185185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45950.68005185185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45950.68005185185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45950.68005185185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45950.68005185185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45950.68005185185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45950.68005185185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45950.68005185185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45950.68005185185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45950.68005185185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45950.68005185185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45950.68005185185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45950.68005185185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45950.68005185185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45950.68005185185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45950.68005185185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45950.68005185185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45950.68005185185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45950.68005185185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45950.68005185185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45950.68005185185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45950.68005185185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45950.68005185185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45950.68005185185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45950.68005185185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45950.68005185185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45950.68005185185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45950.68005185185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45950.68005185185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45950.68005185185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45950.68005185185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45950.68005185185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45950.68005185185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45950.68005185185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45950.68005185185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45950.68005185185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45950.68005185185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45950.68005185185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45950.68005185185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45950.68005185185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45950.68005185185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45950.68005185185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ref="G1002:G1065" ca="1" si="16">IFERROR(NOW()-F1002,"-")</f>
        <v>45950.68005185185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45950.68005185185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45950.68005185185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45950.68005185185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45950.68005185185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45950.68005185185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45950.68005185185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45950.68005185185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45950.68005185185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45950.68005185185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45950.68005185185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45950.68005185185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45950.68005185185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45950.68005185185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45950.68005185185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45950.68005185185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45950.68005185185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45950.68005185185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45950.68005185185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45950.68005185185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45950.68005185185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45950.68005185185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45950.68005185185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45950.68005185185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45950.68005185185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45950.68005185185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45950.68005185185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45950.68005185185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45950.68005185185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45950.68005185185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45950.68005185185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45950.68005185185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45950.68005185185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45950.68005185185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45950.68005185185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45950.68005185185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45950.68005185185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45950.68005185185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45950.68005185185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45950.68005185185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45950.68005185185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45950.68005185185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45950.68005185185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45950.68005185185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45950.68005185185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45950.68005185185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45950.68005185185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45950.68005185185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45950.68005185185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45950.68005185185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45950.68005185185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45950.68005185185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45950.68005185185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45950.68005185185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45950.68005185185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45950.68005185185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45950.68005185185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45950.68005185185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45950.68005185185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45950.68005185185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45950.68005185185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45950.68005185185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45950.68005185185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45950.68005185185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ref="G1066:G1129" ca="1" si="17">IFERROR(NOW()-F1066,"-")</f>
        <v>45950.68005185185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45950.68005185185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45950.68005185185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45950.68005185185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45950.68005185185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45950.68005185185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45950.68005185185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45950.68005185185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45950.68005185185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45950.68005185185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45950.68005185185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45950.68005185185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45950.68005185185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45950.68005185185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45950.68005185185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45950.68005185185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45950.68005185185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45950.68005185185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45950.68005185185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45950.68005185185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45950.68005185185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45950.68005185185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45950.68005185185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45950.68005185185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45950.68005185185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45950.68005185185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45950.68005185185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45950.68005185185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45950.68005185185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45950.68005185185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45950.68005185185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45950.68005185185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45950.68005185185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45950.68005185185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45950.68005185185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45950.68005185185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45950.68005185185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45950.68005185185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45950.68005185185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45950.68005185185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45950.68005185185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45950.68005185185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45950.68005185185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45950.68005185185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45950.68005185185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45950.68005185185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45950.68005185185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45950.68005185185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45950.68005185185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45950.68005185185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45950.68005185185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45950.68005185185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45950.68005185185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45950.68005185185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45950.68005185185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45950.68005185185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45950.68005185185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45950.68005185185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45950.68005185185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45950.68005185185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45950.68005185185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45950.68005185185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45950.68005185185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45950.68005185185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ref="G1130:G1144" ca="1" si="18">IFERROR(NOW()-F1130,"-")</f>
        <v>45950.68005185185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45950.68005185185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45950.68005185185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45950.68005185185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45950.68005185185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45950.68005185185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45950.68005185185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45950.68005185185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45950.68005185185</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45950.68005185185</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45950.68005185185</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45950.68005185185</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45950.68005185185</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45950.68005185185</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45950.68005185185</v>
      </c>
      <c r="H1144" s="22"/>
      <c r="I1144" s="19" t="str">
        <f>IFERROR(VLOOKUP(D1144,DB!A:F,6,0),"")</f>
        <v/>
      </c>
      <c r="J1144" s="18" t="str">
        <f>IFERROR(VLOOKUP(D1144,DB!A:G,7,0),"")</f>
        <v/>
      </c>
      <c r="K1144" s="47"/>
      <c r="L1144" s="23" t="str">
        <f>IFERROR(VLOOKUP(D1144,DB!A:I,9,0),"")</f>
        <v/>
      </c>
    </row>
  </sheetData>
  <dataValidations count="2">
    <dataValidation allowBlank="1" showInputMessage="1" showErrorMessage="1" sqref="E1" xr:uid="{5914219A-CB83-432D-936A-CC0CB6F3982A}"/>
    <dataValidation type="list" allowBlank="1" showInputMessage="1" showErrorMessage="1" sqref="E2:E11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39056</v>
      </c>
      <c r="B2" s="98" t="str">
        <f>IFERROR(VLOOKUP(D2,DB!A:K,11,0),"")</f>
        <v>R4</v>
      </c>
      <c r="C2" s="99">
        <v>1</v>
      </c>
      <c r="D2" s="95" t="s">
        <v>35082</v>
      </c>
      <c r="E2" s="100" t="s">
        <v>38964</v>
      </c>
      <c r="F2" s="101">
        <v>45703.480717592596</v>
      </c>
      <c r="G2" s="102">
        <f ca="1">IFERROR(NOW()-F2,"")</f>
        <v>247.1993342592541</v>
      </c>
      <c r="H2" s="101">
        <v>45703.474768518521</v>
      </c>
      <c r="I2" s="98" t="str">
        <f>IFERROR(VLOOKUP(D2,DB!A:F,6,0),"")</f>
        <v>SCECO</v>
      </c>
      <c r="J2" s="98" t="str">
        <f>IFERROR(VLOOKUP(D2,DB!A:G,7,0),"")</f>
        <v>Dead</v>
      </c>
      <c r="K2" s="103" t="s">
        <v>39057</v>
      </c>
      <c r="L2" s="95" t="str">
        <f>IFERROR(VLOOKUP(D2,DB!A:I,9,0),"")</f>
        <v>Latis</v>
      </c>
    </row>
    <row r="3" spans="1:16" ht="15" customHeight="1">
      <c r="A3" s="121" t="s">
        <v>39058</v>
      </c>
      <c r="B3" s="121" t="str">
        <f>IFERROR(VLOOKUP(D3,DB!A:K,11,0),"")</f>
        <v>R4</v>
      </c>
      <c r="C3" s="122">
        <v>1</v>
      </c>
      <c r="D3" s="95" t="s">
        <v>27121</v>
      </c>
      <c r="E3" s="100" t="s">
        <v>38964</v>
      </c>
      <c r="F3" s="125">
        <v>45950.636736111112</v>
      </c>
      <c r="G3" s="126">
        <f ca="1">IFERROR(NOW()-F3,"")</f>
        <v>4.3315740738762543E-2</v>
      </c>
      <c r="H3" s="125">
        <v>45950.57675925926</v>
      </c>
      <c r="I3" s="121" t="str">
        <f>IFERROR(VLOOKUP(D3,DB!A:F,6,0),"")</f>
        <v>Generator-DG</v>
      </c>
      <c r="J3" s="121" t="str">
        <f>IFERROR(VLOOKUP(D3,DB!A:G,7,0),"")</f>
        <v>Good</v>
      </c>
      <c r="K3" s="127" t="s">
        <v>39059</v>
      </c>
      <c r="L3" s="123" t="str">
        <f>IFERROR(VLOOKUP(D3,DB!A:I,9,0),"")</f>
        <v>Latis</v>
      </c>
    </row>
    <row r="4" spans="1:16" ht="15" customHeight="1">
      <c r="A4" s="121"/>
      <c r="B4" s="121" t="str">
        <f>IFERROR(VLOOKUP(D4,DB!A:K,11,0),"")</f>
        <v/>
      </c>
      <c r="C4" s="122"/>
      <c r="D4" s="95"/>
      <c r="E4" s="100"/>
      <c r="F4" s="125"/>
      <c r="G4" s="126">
        <f ca="1">IFERROR(NOW()-F4,"")</f>
        <v>45950.68005185185</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45950.68005185185</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45950.68005185185</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45950.68005185185</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45950.68005185185</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45950.68005185185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24"/>
      <c r="F10" s="125"/>
      <c r="G10" s="126">
        <f ca="1">IFERROR(NOW()-F10,"")</f>
        <v>45950.68005185185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45950.68005185185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45950.68005185185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45950.68005185185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45950.68005185185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45950.68005185185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45950.68005185185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45950.68005185185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45950.68005185185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45950.68005185185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45950.68005185185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45950.68005185185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45950.68005185185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45950.68005185185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45950.68005185185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45950.68005185185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45950.68005185185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45950.68005185185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45950.68005185185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45950.68005185185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45950.68005185185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45950.68005185185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45950.68005185185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45950.68005185185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45950.68005185185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45950.68005185185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45950.68005185185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45950.68005185185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45950.68005185185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45950.68005185185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45950.68005185185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45950.68005185185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45950.68005185185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45950.68005185185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45950.68005185185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45950.68005185185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45950.68005185185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45950.68005185185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45950.68005185185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45950.68005185185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45950.68005185185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45950.68005185185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45950.68005185185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45950.68005185185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45950.68005185185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45950.68005185185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45950.68005185185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45950.68005185185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45950.68005185185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45950.68005185185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45950.68005185185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45950.68005185185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45950.68005185185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45950.68005185185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45950.68005185185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45950.68005185185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45950.68005185185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45950.68005185185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45950.68005185185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45950.68005185185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45950.68005185185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45950.68005185185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45950.68005185185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45950.68005185185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45950.68005185185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45950.68005185185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45950.68005185185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45950.68005185185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45950.68005185185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45950.68005185185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45950.68005185185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45950.68005185185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45950.68005185185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45950.68005185185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45950.68005185185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45950.68005185185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45950.68005185185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45950.68005185185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45950.68005185185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45950.68005185185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45950.68005185185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45950.68005185185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45950.68005185185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45950.68005185185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45950.68005185185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45950.68005185185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45950.68005185185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45950.68005185185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45950.68005185185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45950.68005185185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45950.68005185185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45950.68005185185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45950.68005185185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45950.68005185185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45950.68005185185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45950.68005185185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45950.68005185185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45950.68005185185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45950.68005185185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45950.68005185185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45950.68005185185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45950.68005185185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45950.68005185185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45950.68005185185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45950.68005185185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45950.68005185185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45950.68005185185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45950.68005185185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45950.68005185185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45950.68005185185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45950.68005185185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45950.68005185185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45950.68005185185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45950.68005185185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45950.68005185185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45950.68005185185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45950.68005185185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45950.68005185185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45950.68005185185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45950.68005185185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45950.68005185185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45950.68005185185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45950.68005185185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45950.68005185185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45950.68005185185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45950.68005185185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45950.68005185185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45950.68005185185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45950.68005185185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45950.68005185185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45950.68005185185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45950.68005185185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45950.68005185185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45950.68005185185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45950.68005185185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45950.68005185185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45950.68005185185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45950.68005185185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45950.68005185185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45950.68005185185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45950.68005185185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45950.68005185185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45950.68005185185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45950.68005185185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45950.68005185185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45950.68005185185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45950.68005185185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45950.68005185185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45950.68005185185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45950.68005185185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45950.68005185185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45950.68005185185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45950.68005185185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45950.68005185185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45950.68005185185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45950.68005185185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45950.68005185185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45950.68005185185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45950.68005185185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45950.68005185185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45950.68005185185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45950.68005185185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45950.68005185185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45950.68005185185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45950.68005185185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45950.68005185185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45950.68005185185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45950.68005185185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45950.68005185185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45950.68005185185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45950.68005185185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45950.68005185185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45950.68005185185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45950.68005185185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45950.68005185185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45950.68005185185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45950.68005185185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45950.68005185185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45950.68005185185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45950.68005185185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45950.68005185185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45950.68005185185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45950.68005185185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45950.68005185185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45950.68005185185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45950.68005185185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45950.68005185185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45950.68005185185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45950.68005185185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45950.68005185185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45950.68005185185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45950.68005185185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45950.68005185185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45950.68005185185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45950.68005185185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45950.68005185185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45950.68005185185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45950.68005185185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45950.68005185185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45950.68005185185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45950.68005185185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45950.68005185185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45950.68005185185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45950.68005185185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45950.68005185185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45950.68005185185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45950.68005185185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45950.68005185185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45950.68005185185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45950.68005185185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45950.68005185185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45950.68005185185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45950.68005185185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45950.68005185185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45950.68005185185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45950.68005185185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45950.68005185185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45950.68005185185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45950.68005185185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45950.68005185185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45950.68005185185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45950.68005185185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45950.68005185185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45950.68005185185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45950.68005185185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45950.68005185185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45950.68005185185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45950.68005185185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45950.68005185185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45950.68005185185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45950.68005185185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45950.68005185185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45950.68005185185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45950.68005185185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45950.68005185185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45950.68005185185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45950.68005185185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45950.68005185185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45950.68005185185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45950.68005185185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45950.68005185185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45950.68005185185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45950.68005185185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45950.68005185185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45950.68005185185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45950.68005185185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45950.68005185185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45950.68005185185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45950.68005185185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45950.68005185185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45950.68005185185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45950.68005185185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45950.68005185185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45950.68005185185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45950.68005185185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45950.68005185185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45950.68005185185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45950.68005185185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45950.68005185185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45950.68005185185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45950.68005185185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45950.68005185185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45950.68005185185</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45950.68005185185</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45950.68005185185</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45950.68005185185</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45950.68005185185</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45950.68005185185</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45950.68005185185</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45950.68005185185</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45950.68005185185</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45950.68005185185</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45950.68005185185</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45950.68005185185</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45950.68005185185</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45950.68005185185</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45950.68005185185</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45950.68005185185</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45950.68005185185</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45950.68005185185</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45950.68005185185</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45950.68005185185</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45950.68005185185</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45950.68005185185</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45950.68005185185</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45950.68005185185</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45950.68005185185</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45950.68005185185</v>
      </c>
      <c r="H297" s="125"/>
      <c r="I297" s="121" t="str">
        <f>IFERROR(VLOOKUP(D297,DB!A:F,6,0),"")</f>
        <v/>
      </c>
      <c r="J297" s="121" t="str">
        <f>IFERROR(VLOOKUP(D297,DB!A:G,7,0),"")</f>
        <v/>
      </c>
      <c r="K297" s="127"/>
      <c r="L297" s="123" t="str">
        <f>IFERROR(VLOOKUP(D297,DB!A:I,9,0),"")</f>
        <v/>
      </c>
    </row>
    <row r="298" spans="1:12" ht="15" customHeight="1">
      <c r="A298" s="128"/>
      <c r="B298" s="128" t="str">
        <f>IFERROR(VLOOKUP(D298,DB!A:K,11,0),"")</f>
        <v/>
      </c>
      <c r="C298" s="129"/>
      <c r="D298" s="130"/>
      <c r="E298" s="131"/>
      <c r="F298" s="132"/>
      <c r="G298" s="133">
        <f ca="1">IFERROR(NOW()-F298,"")</f>
        <v>45950.68005185185</v>
      </c>
      <c r="H298" s="132"/>
      <c r="I298" s="128" t="str">
        <f>IFERROR(VLOOKUP(D298,DB!A:F,6,0),"")</f>
        <v/>
      </c>
      <c r="J298" s="128" t="str">
        <f>IFERROR(VLOOKUP(D298,DB!A:G,7,0),"")</f>
        <v/>
      </c>
      <c r="K298" s="134"/>
      <c r="L298" s="130" t="str">
        <f>IFERROR(VLOOKUP(D298,DB!A:I,9,0),"")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8"/>
  <sheetViews>
    <sheetView workbookViewId="0">
      <selection activeCell="K6" sqref="K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39060</v>
      </c>
      <c r="B2" s="37" t="str">
        <f>IFERROR(VLOOKUP(D2,DB!A:K,11,0),"")</f>
        <v>R5</v>
      </c>
      <c r="C2" s="37">
        <v>3</v>
      </c>
      <c r="D2" s="120" t="s">
        <v>36000</v>
      </c>
      <c r="E2" s="37" t="s">
        <v>38964</v>
      </c>
      <c r="F2" s="38">
        <v>45891.832060185188</v>
      </c>
      <c r="G2" s="146">
        <f ca="1">IFERROR(NOW()-F2,"")</f>
        <v>58.847991666661983</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39047</v>
      </c>
      <c r="F3" s="38">
        <v>45926.188877314817</v>
      </c>
      <c r="G3" s="146">
        <f t="shared" ref="G3" ca="1" si="0">IFERROR(NOW()-F3,"")</f>
        <v>24.491174537033658</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5.9084777777752606</v>
      </c>
      <c r="H4" s="38">
        <v>45944.676192129627</v>
      </c>
      <c r="I4" s="37" t="str">
        <f>IFERROR(VLOOKUP(D4,DB!A:F,6,0),"")</f>
        <v>SCECO</v>
      </c>
      <c r="J4" s="37" t="str">
        <f>IFERROR(VLOOKUP(D4,DB!A:G,7,0),"")</f>
        <v>Dead</v>
      </c>
      <c r="K4" s="37" t="s">
        <v>39065</v>
      </c>
      <c r="L4" s="37" t="str">
        <f>IFERROR(VLOOKUP(D4,DB!A:I,9,0),"")</f>
        <v>Latis</v>
      </c>
    </row>
    <row r="5" spans="1:13" ht="30.75">
      <c r="A5" s="159" t="s">
        <v>39066</v>
      </c>
      <c r="B5" s="159" t="str">
        <f>IFERROR(VLOOKUP(D5,DB!A:K,11,0),"")</f>
        <v>R5</v>
      </c>
      <c r="C5" s="159">
        <v>1</v>
      </c>
      <c r="D5" s="159" t="s">
        <v>34747</v>
      </c>
      <c r="E5" s="159" t="s">
        <v>39047</v>
      </c>
      <c r="F5" s="160">
        <v>45948.661111111112</v>
      </c>
      <c r="G5" s="161">
        <f ca="1">IFERROR(NOW()-F5,"")</f>
        <v>2.0189407407378894</v>
      </c>
      <c r="H5" s="160">
        <v>45948.661111111112</v>
      </c>
      <c r="I5" s="159" t="str">
        <f>IFERROR(VLOOKUP(D5,DB!A:F,6,0),"")</f>
        <v>SCECO</v>
      </c>
      <c r="J5" s="159" t="str">
        <f>IFERROR(VLOOKUP(D5,DB!A:G,7,0),"")</f>
        <v>Dead</v>
      </c>
      <c r="K5" s="159" t="s">
        <v>39067</v>
      </c>
      <c r="L5" s="159" t="str">
        <f>IFERROR(VLOOKUP(D5,DB!A:I,9,0),"")</f>
        <v>Latis</v>
      </c>
    </row>
    <row r="6" spans="1:13" ht="15">
      <c r="A6" s="159"/>
      <c r="B6" s="159" t="str">
        <f>IFERROR(VLOOKUP(D6,DB!A:K,11,0),"")</f>
        <v/>
      </c>
      <c r="C6" s="159"/>
      <c r="D6" s="159"/>
      <c r="E6" s="159"/>
      <c r="F6" s="160"/>
      <c r="G6" s="161">
        <f ca="1">IFERROR(NOW()-F6,"")</f>
        <v>45950.68005185185</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45950.68005185185</v>
      </c>
      <c r="H7" s="160"/>
      <c r="I7" s="159" t="str">
        <f>IFERROR(VLOOKUP(D7,DB!A:F,6,0),"")</f>
        <v/>
      </c>
      <c r="J7" s="159" t="str">
        <f>IFERROR(VLOOKUP(D7,DB!A:G,7,0),"")</f>
        <v/>
      </c>
      <c r="K7" s="159"/>
      <c r="L7" s="159" t="str">
        <f>IFERROR(VLOOKUP(D7,DB!A:I,9,0),"")</f>
        <v/>
      </c>
    </row>
    <row r="8" spans="1:13" ht="15">
      <c r="A8" s="159"/>
      <c r="B8" s="159" t="str">
        <f>IFERROR(VLOOKUP(D8,DB!A:K,11,0),"")</f>
        <v/>
      </c>
      <c r="C8" s="159"/>
      <c r="D8"/>
      <c r="E8" s="159"/>
      <c r="F8" s="160"/>
      <c r="G8" s="161">
        <f ca="1">IFERROR(NOW()-F8,"")</f>
        <v>45950.68005185185</v>
      </c>
      <c r="H8" s="160"/>
      <c r="I8" s="159" t="str">
        <f>IFERROR(VLOOKUP(D8,DB!A:F,6,0),"")</f>
        <v/>
      </c>
      <c r="J8" s="159" t="str">
        <f>IFERROR(VLOOKUP(D8,DB!A:G,7,0),"")</f>
        <v/>
      </c>
      <c r="K8" s="159"/>
      <c r="L8" s="159" t="str">
        <f>IFERROR(VLOOKUP(D8,DB!A:I,9,0),"")</f>
        <v/>
      </c>
    </row>
    <row r="9" spans="1:13" ht="15">
      <c r="A9" s="159"/>
      <c r="B9" s="159" t="str">
        <f>IFERROR(VLOOKUP(D9,DB!A:K,11,0),"")</f>
        <v/>
      </c>
      <c r="C9" s="159"/>
      <c r="D9" s="162"/>
      <c r="E9" s="159"/>
      <c r="F9" s="160"/>
      <c r="G9" s="161">
        <f ca="1">IFERROR(NOW()-F9,"")</f>
        <v>45950.68005185185</v>
      </c>
      <c r="H9" s="160"/>
      <c r="I9" s="159" t="str">
        <f>IFERROR(VLOOKUP(D9,DB!A:F,6,0),"")</f>
        <v/>
      </c>
      <c r="J9" s="159" t="str">
        <f>IFERROR(VLOOKUP(D9,DB!A:G,7,0),"")</f>
        <v/>
      </c>
      <c r="K9" s="159"/>
      <c r="L9" s="159" t="str">
        <f>IFERROR(VLOOKUP(D9,DB!A:I,9,0),"")</f>
        <v/>
      </c>
    </row>
    <row r="10" spans="1:13" ht="15">
      <c r="A10" s="159"/>
      <c r="B10" s="159" t="str">
        <f>IFERROR(VLOOKUP(D10,DB!A:K,11,0),"")</f>
        <v/>
      </c>
      <c r="C10" s="159"/>
      <c r="D10"/>
      <c r="E10" s="159"/>
      <c r="F10" s="160"/>
      <c r="G10" s="161">
        <f ca="1">IFERROR(NOW()-F10,"")</f>
        <v>45950.68005185185</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45950.68005185185</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45950.68005185185</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45950.68005185185</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45950.68005185185</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45950.68005185185</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45950.68005185185</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45950.68005185185</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45950.68005185185</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45950.68005185185</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45950.68005185185</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45950.68005185185</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45950.68005185185</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45950.68005185185</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45950.68005185185</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45950.68005185185</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45950.68005185185</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45950.680051504627</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45950.680051504627</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45950.680051504627</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45950.680051504627</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45950.68005185185</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45950.68005185185</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45950.68005185185</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45950.68005185185</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45950.68005185185</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45950.68005185185</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45950.68005185185</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45950.68005185185</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45950.68005185185</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45950.68005185185</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45950.68005185185</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45950.68005185185</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45950.68005185185</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45950.68005185185</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45950.68005185185</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45950.68005185185</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45950.68005185185</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45950.68005185185</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45950.68005185185</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45950.68005185185</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45950.68005185185</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45950.68005185185</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45950.68005185185</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45950.68005185185</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45950.68005185185</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45950.68005185185</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45950.68005185185</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45950.68005185185</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45950.68005185185</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45950.68005185185</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45950.68005185185</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45950.68005185185</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45950.68005185185</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45950.68005185185</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45950.68005185185</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45950.68005185185</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45950.68005185185</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45950.68005185185</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45950.68005185185</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45950.68005185185</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45950.68005185185</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45950.68005185185</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45950.68005185185</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45950.68005185185</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45950.68005185185</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45950.68005185185</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45950.68005185185</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45950.68005185185</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45950.68005185185</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45950.68005185185</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45950.68005185185</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45950.68005185185</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45950.68005185185</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45950.68005185185</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45950.68005185185</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45950.68005185185</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45950.68005185185</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45950.68005185185</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45950.68005185185</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45950.68005185185</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45950.68005185185</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45950.68005185185</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45950.68005185185</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45950.68005185185</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45950.68005185185</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45950.68005185185</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45950.68005185185</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45950.68005185185</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45950.68005185185</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45950.68005185185</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45950.68005185185</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45950.68005185185</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45950.68005185185</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45950.68005185185</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45950.68005185185</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45950.68005185185</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45950.68005185185</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45950.68005185185</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45950.68005185185</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45950.68005185185</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45950.68005185185</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45950.68005185185</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45950.68005185185</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45950.68005185185</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45950.68005185185</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45950.68005185185</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45950.68005185185</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45950.68005185185</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45950.68005185185</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45950.68005185185</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45950.68005185185</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45950.68005185185</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45950.68005185185</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45950.68005185185</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45950.68005185185</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45950.68005185185</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45950.68005185185</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45950.68005185185</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45950.68005185185</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45950.68005185185</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45950.68005185185</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45950.68005185185</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45950.68005185185</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45950.68005185185</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45950.68005185185</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45950.68005185185</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45950.68005185185</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45950.68005185185</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45950.68005185185</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45950.68005185185</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45950.68005185185</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45950.68005185185</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45950.68005185185</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45950.68005185185</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45950.68005185185</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45950.68005185185</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45950.68005185185</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45950.68005185185</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45950.68005185185</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45950.68005185185</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45950.68005185185</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45950.68005185185</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45950.68005185185</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45950.68005185185</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45950.68005185185</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45950.68005185185</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45950.68005185185</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45950.68005185185</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45950.68005185185</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45950.68005185185</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45950.68005185185</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45950.68005185185</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45950.68005185185</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45950.68005185185</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45950.68005185185</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45950.68005185185</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45950.68005185185</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45950.68005185185</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45950.68005185185</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45950.68005185185</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45950.68005185185</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45950.68005185185</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45950.68005185185</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45950.68005185185</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45950.68005185185</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45950.68005185185</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45950.68005185185</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45950.68005185185</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45950.68005185185</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45950.68005185185</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45950.68005185185</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45950.68005185185</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45950.68005185185</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45950.68005185185</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45950.68005185185</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45950.68005185185</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45950.68005185185</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45950.68005185185</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45950.68005185185</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45950.68005185185</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45950.68005185185</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45950.68005185185</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45950.68005185185</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45950.68005185185</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45950.68005185185</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45950.68005185185</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45950.68005185185</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45950.68005185185</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45950.68005185185</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45950.68005185185</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45950.68005185185</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45950.68005185185</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45950.68005185185</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45950.68005185185</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45950.68005185185</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45950.68005185185</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45950.68005185185</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45950.68005185185</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45950.68005185185</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45950.68005185185</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45950.68005185185</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45950.68005185185</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45950.68005185185</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45950.68005185185</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45950.68005185185</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45950.68005185185</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45950.68005185185</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45950.68005185185</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45950.68005185185</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45950.68005185185</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45950.68005185185</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45950.68005185185</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45950.68005185185</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45950.68005185185</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45950.68005185185</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45950.68005185185</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45950.68005185185</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45950.68005185185</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45950.68005185185</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45950.68005185185</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45950.68005185185</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45950.68005185185</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45950.68005185185</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45950.68005185185</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45950.68005185185</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45950.68005185185</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45950.68005185185</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45950.68005185185</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45950.68005185185</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45950.68005185185</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45950.68005185185</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45950.68005185185</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45950.68005185185</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45950.68005185185</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45950.68005185185</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45950.68005185185</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45950.68005185185</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45950.68005185185</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45950.68005185185</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45950.68005185185</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45950.68005185185</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45950.68005185185</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45950.68005185185</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45950.68005185185</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45950.68005185185</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45950.68005185185</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45950.68005185185</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45950.68005185185</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45950.68005185185</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45950.68005185185</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45950.68005185185</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45950.68005185185</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45950.68005185185</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45950.68005185185</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45950.68005185185</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45950.68005185185</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45950.68005185185</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45950.68005185185</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45950.68005185185</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45950.68005185185</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45950.68005185185</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45950.68005185185</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45950.68005185185</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45950.68005185185</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45950.68005185185</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45950.68005185185</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45950.68005185185</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45950.68005185185</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45950.68005185185</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45950.68005185185</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45950.68005185185</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45950.68005185185</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45950.68005185185</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45950.68005185185</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45950.68005185185</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45950.68005185185</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45950.68005185185</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45950.68005185185</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45950.68005185185</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45950.68005185185</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45950.68005185185</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45950.68005185185</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45950.68005185185</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45950.68005185185</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45950.68005185185</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45950.68005185185</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45950.68005185185</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45950.68005185185</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45950.68005185185</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45950.68005185185</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45950.68005185185</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45950.68005185185</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45950.68005185185</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45950.68005185185</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45950.68005185185</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45950.68005185185</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45950.68005185185</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45950.68005185185</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45950.68005185185</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45950.68005185185</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45950.68005185185</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45950.68005185185</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45950.68005185185</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45950.68005185185</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45950.68005185185</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45950.68005185185</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45950.68005185185</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45950.68005185185</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45950.68005185185</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45950.68005185185</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45950.68005185185</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45950.68005185185</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45950.68005185185</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45950.68005185185</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45950.68005185185</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45950.68005185185</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45950.68005185185</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45950.68005185185</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45950.68005185185</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45950.68005185185</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45950.68005185185</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45950.68005185185</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45950.68005185185</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45950.68005185185</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45950.68005185185</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45950.68005185185</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45950.68005185185</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45950.68005185185</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45950.68005185185</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45950.68005185185</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45950.68005185185</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45950.68005185185</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45950.68005185185</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45950.68005185185</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45950.68005185185</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45950.68005185185</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45950.68005185185</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45950.68005185185</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45950.68005185185</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45950.68005185185</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45950.68005185185</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45950.68005185185</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45950.68005185185</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45950.68005185185</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45950.68005185185</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45950.68005185185</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45950.68005185185</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45950.68005185185</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45950.68005185185</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45950.68005185185</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45950.68005185185</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45950.68005185185</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45950.68005185185</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45950.68005185185</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45950.68005185185</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45950.68005185185</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45950.68005185185</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45950.68005185185</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45950.68005185185</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45950.68005185185</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45950.68005185185</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45950.68005185185</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45950.68005185185</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45950.68005185185</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45950.68005185185</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45950.68005185185</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45950.68005185185</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45950.68005185185</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45950.68005185185</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45950.68005185185</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45950.68005185185</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45950.68005185185</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45950.68005185185</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45950.68005185185</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45950.68005185185</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45950.68005185185</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45950.68005185185</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45950.68005185185</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45950.68005185185</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45950.68005185185</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45950.68005185185</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45950.68005185185</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45950.68005185185</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45950.68005185185</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45950.68005185185</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45950.68005185185</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45950.68005185185</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45950.68005185185</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45950.68005185185</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45950.68005185185</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45950.68005185185</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45950.68005185185</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45950.68005185185</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45950.68005185185</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45950.68005185185</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45950.68005185185</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45950.68005185185</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45950.68005185185</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45950.68005185185</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45950.68005185185</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45950.68005185185</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45950.68005185185</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45950.68005185185</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45950.68005185185</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45950.68005185185</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45950.68005185185</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45950.68005185185</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45950.68005185185</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45950.68005185185</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45950.68005185185</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45950.68005185185</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45950.68005185185</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45950.68005185185</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45950.68005185185</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45950.68005185185</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45950.68005185185</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45950.68005185185</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45950.68005185185</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45950.68005185185</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45950.68005185185</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45950.68005185185</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45950.68005185185</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45950.68005185185</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45950.68005185185</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45950.68005185185</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45950.68005185185</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45950.68005185185</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45950.68005185185</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45950.68005185185</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45950.68005185185</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45950.68005185185</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45950.68005185185</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45950.68005185185</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45950.68005185185</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45950.68005185185</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45950.68005185185</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45950.68005185185</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45950.68005185185</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45950.68005185185</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45950.68005185185</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45950.68005185185</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45950.68005185185</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45950.68005185185</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45950.68005185185</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45950.68005185185</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45950.68005185185</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45950.68005185185</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45950.68005185185</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45950.68005185185</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45950.68005185185</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45950.68005185185</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45950.68005185185</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45950.68005185185</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45950.68005185185</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45950.68005185185</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45950.68005185185</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45950.68005185185</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45950.68005185185</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45950.68005185185</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45950.68005185185</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45950.68005185185</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45950.68005185185</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45950.68005185185</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45950.68005185185</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45950.68005185185</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45950.68005185185</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45950.68005185185</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45950.68005185185</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45950.68005185185</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45950.68005185185</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45950.68005185185</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45950.68005185185</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45950.68005185185</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45950.68005185185</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45950.68005185185</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45950.68005185185</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45950.68005185185</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45950.68005185185</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45950.68005185185</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45950.68005185185</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45950.68005185185</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45950.68005185185</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45950.68005185185</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45950.68005185185</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45950.68005185185</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45950.68005185185</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45950.68005185185</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45950.68005185185</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45950.68005185185</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45950.68005185185</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45950.68005185185</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45950.68005185185</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45950.68005185185</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45950.68005185185</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45950.68005185185</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45950.68005185185</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45950.68005185185</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45950.68005185185</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45950.68005185185</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45950.68005185185</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45950.68005185185</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45950.68005185185</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45950.68005185185</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45950.68005185185</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45950.68005185185</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45950.68005185185</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45950.68005185185</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45950.68005185185</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45950.68005185185</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45950.68005185185</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45950.68005185185</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45950.68005185185</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45950.68005185185</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45950.68005185185</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45950.68005185185</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45950.68005185185</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45950.68005185185</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45950.68005185185</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45950.68005185185</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45950.68005185185</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45950.68005185185</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45950.68005185185</v>
      </c>
      <c r="H532" s="160"/>
      <c r="I532" s="159" t="str">
        <f>IFERROR(VLOOKUP(D532,DB!A:F,6,0),"")</f>
        <v/>
      </c>
      <c r="J532" s="159" t="str">
        <f>IFERROR(VLOOKUP(D532,DB!A:G,7,0),"")</f>
        <v/>
      </c>
      <c r="K532" s="159"/>
      <c r="L532" s="159" t="str">
        <f>IFERROR(VLOOKUP(D532,DB!A:I,9,0),"")</f>
        <v/>
      </c>
    </row>
    <row r="533" spans="1:12" ht="15"/>
    <row r="534" spans="1:12" ht="15"/>
    <row r="535" spans="1:12" ht="15"/>
    <row r="536" spans="1:12" ht="15"/>
    <row r="537" spans="1:12" ht="15"/>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42" ht="15"/>
    <row r="643" ht="15"/>
    <row r="645" ht="15"/>
    <row r="646" ht="15"/>
    <row r="647" ht="15"/>
    <row r="648" ht="15"/>
    <row r="650" ht="15"/>
    <row r="651" ht="15"/>
    <row r="658" ht="15"/>
    <row r="659" ht="15"/>
    <row r="660" ht="15"/>
    <row r="661" ht="15"/>
    <row r="662" ht="15"/>
    <row r="663" ht="15"/>
    <row r="666" ht="15"/>
    <row r="667" ht="15"/>
    <row r="668" ht="15"/>
    <row r="669" ht="15"/>
    <row r="670" ht="15"/>
    <row r="671" ht="15"/>
    <row r="672" ht="15"/>
    <row r="673" ht="15"/>
    <row r="674" ht="15"/>
    <row r="675" ht="15"/>
    <row r="676" ht="15"/>
    <row r="677"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3" ht="15"/>
    <row r="734" ht="15"/>
    <row r="771" ht="15"/>
    <row r="772" ht="15"/>
    <row r="773" ht="15"/>
    <row r="774" ht="15"/>
    <row r="775" ht="15"/>
    <row r="776" ht="15"/>
    <row r="777" ht="15"/>
    <row r="778" ht="15"/>
    <row r="779" ht="15"/>
    <row r="780"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863" ht="15"/>
    <row r="865" ht="15"/>
    <row r="866"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9" ht="15"/>
    <row r="900" ht="15"/>
    <row r="1070" ht="15"/>
    <row r="1071" ht="15"/>
    <row r="1072" ht="15"/>
    <row r="1073" ht="15"/>
    <row r="1074" ht="15"/>
    <row r="1075" ht="15"/>
    <row r="1081" ht="15"/>
    <row r="1082" ht="15"/>
    <row r="1083" ht="15"/>
    <row r="1084" ht="15"/>
    <row r="1085" ht="15"/>
    <row r="1086" ht="15"/>
    <row r="1087"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8" ht="15"/>
    <row r="1139" ht="15"/>
    <row r="1145" ht="15"/>
    <row r="1146" ht="15"/>
    <row r="1148" ht="15"/>
    <row r="1149" ht="15"/>
    <row r="1150" ht="15"/>
    <row r="1151" ht="15"/>
    <row r="1152" ht="15"/>
    <row r="1153" ht="15"/>
    <row r="1154"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27" ht="15"/>
    <row r="1228" ht="15"/>
    <row r="1229" ht="15"/>
    <row r="1230" ht="15"/>
    <row r="1231" ht="15"/>
    <row r="1232" ht="15"/>
    <row r="1233" ht="15"/>
    <row r="1234" ht="15"/>
    <row r="1235" ht="15"/>
    <row r="1236" ht="15"/>
    <row r="1237" ht="15"/>
    <row r="1238" ht="15"/>
    <row r="1239" ht="15"/>
    <row r="1240" ht="15"/>
    <row r="1242" ht="15"/>
    <row r="1243" ht="15"/>
    <row r="1244" ht="15"/>
    <row r="1245" ht="15"/>
    <row r="1246" ht="15"/>
    <row r="1247" ht="15"/>
    <row r="1248" ht="15"/>
    <row r="1249" ht="15"/>
    <row r="1250" ht="15"/>
    <row r="1251" ht="15"/>
    <row r="1252" ht="15"/>
    <row r="1253" ht="15"/>
    <row r="1256" ht="15"/>
    <row r="1257" ht="15"/>
    <row r="1258" ht="15"/>
    <row r="1259" ht="15"/>
    <row r="1260" ht="15"/>
    <row r="1261" ht="15"/>
    <row r="1262" ht="15"/>
    <row r="1264" ht="15"/>
    <row r="1265" ht="15"/>
    <row r="1266" ht="15"/>
    <row r="1267" ht="15"/>
    <row r="1268" ht="15"/>
    <row r="1269" ht="15"/>
    <row r="1270" ht="15"/>
    <row r="1271" ht="15"/>
    <row r="1272" ht="15"/>
    <row r="1273" ht="15"/>
    <row r="1274" ht="15"/>
    <row r="1276" ht="15"/>
    <row r="1277" ht="15"/>
    <row r="1278" ht="15"/>
    <row r="1279" ht="15"/>
    <row r="1280" ht="15"/>
    <row r="1281" ht="15"/>
    <row r="1282" ht="15"/>
    <row r="1283" ht="15"/>
    <row r="1284" ht="15"/>
    <row r="1285" ht="15"/>
    <row r="1293" ht="15"/>
    <row r="1294" ht="15"/>
    <row r="1297" ht="15"/>
    <row r="1298" ht="15"/>
    <row r="1299" ht="15"/>
    <row r="1300" ht="15"/>
    <row r="1301" ht="15"/>
    <row r="1302" ht="15"/>
    <row r="1303" ht="15"/>
    <row r="1304" ht="15"/>
    <row r="1307" ht="15"/>
    <row r="1308" ht="15"/>
    <row r="1309" ht="15"/>
    <row r="1310" ht="15"/>
    <row r="1311" ht="15"/>
    <row r="1312" ht="15"/>
    <row r="1313" ht="15"/>
    <row r="1314" ht="15"/>
    <row r="1315" ht="15"/>
    <row r="1316" ht="15"/>
    <row r="1317" ht="15"/>
    <row r="1318" ht="15"/>
    <row r="1320" ht="15"/>
    <row r="1321" ht="15"/>
    <row r="1322" ht="15"/>
    <row r="1325" ht="15"/>
    <row r="1327" ht="15"/>
    <row r="1329" ht="15"/>
    <row r="1332" ht="15"/>
    <row r="1333" ht="15"/>
    <row r="1334" ht="15"/>
    <row r="1336" ht="15"/>
    <row r="1338" ht="15"/>
  </sheetData>
  <dataValidations count="2">
    <dataValidation allowBlank="1" showInputMessage="1" showErrorMessage="1" sqref="E1" xr:uid="{920C6338-E771-4DAE-8C89-92A9093EA4DE}"/>
    <dataValidation type="list" allowBlank="1" showInputMessage="1" showErrorMessage="1" sqref="E2:E5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7"/>
  <sheetViews>
    <sheetView tabSelected="1" workbookViewId="0">
      <selection activeCell="K4" sqref="K4"/>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39068</v>
      </c>
      <c r="B2" s="105" t="str">
        <f>IFERROR(VLOOKUP(D2,DB!A:K,11,0),"")</f>
        <v>R6</v>
      </c>
      <c r="C2" s="107">
        <v>1</v>
      </c>
      <c r="D2" s="105" t="s">
        <v>37111</v>
      </c>
      <c r="E2" s="108" t="s">
        <v>38964</v>
      </c>
      <c r="F2" s="109">
        <v>45950.642812500002</v>
      </c>
      <c r="G2" s="78">
        <f ca="1">IFERROR(NOW()-F2,"-")</f>
        <v>3.7239351848256774E-2</v>
      </c>
      <c r="H2" s="109">
        <v>45950.632534722223</v>
      </c>
      <c r="I2" s="105" t="str">
        <f>IFERROR(VLOOKUP(D2,DB!A:F,6,0),"")</f>
        <v>Generator-SG</v>
      </c>
      <c r="J2" s="104" t="str">
        <f>IFERROR(VLOOKUP(D2,DB!A:G,7,0),"")</f>
        <v>Vandalized</v>
      </c>
      <c r="K2" s="110" t="s">
        <v>39069</v>
      </c>
      <c r="L2" s="111" t="str">
        <f>IFERROR(VLOOKUP(D2,DB!A:I,9,0),"")</f>
        <v>Latis</v>
      </c>
    </row>
    <row r="3" spans="1:16383" ht="31.5" customHeight="1">
      <c r="A3" s="106" t="s">
        <v>39070</v>
      </c>
      <c r="B3" s="105" t="str">
        <f>IFERROR(VLOOKUP(D3,DB!A:K,11,0),"")</f>
        <v>R6</v>
      </c>
      <c r="C3" s="107">
        <v>5</v>
      </c>
      <c r="D3" s="105" t="s">
        <v>35642</v>
      </c>
      <c r="E3" s="108" t="s">
        <v>38964</v>
      </c>
      <c r="F3" s="109">
        <v>45950.657858796294</v>
      </c>
      <c r="G3" s="78">
        <f ca="1">IFERROR(NOW()-F3,"-")</f>
        <v>2.2193055556272157E-2</v>
      </c>
      <c r="H3" s="109">
        <v>45950.649814814817</v>
      </c>
      <c r="I3" s="105" t="str">
        <f>IFERROR(VLOOKUP(D3,DB!A:F,6,0),"")</f>
        <v>Generator-SG</v>
      </c>
      <c r="J3" s="104" t="str">
        <f>IFERROR(VLOOKUP(D3,DB!A:G,7,0),"")</f>
        <v xml:space="preserve">Weak </v>
      </c>
      <c r="K3" s="110" t="s">
        <v>39071</v>
      </c>
      <c r="L3" s="111" t="str">
        <f>IFERROR(VLOOKUP(D3,DB!A:I,9,0),"")</f>
        <v>Latis</v>
      </c>
    </row>
    <row r="4" spans="1:16383" ht="31.5" customHeight="1">
      <c r="A4" s="106"/>
      <c r="B4" s="105" t="str">
        <f>IFERROR(VLOOKUP(D4,DB!A:K,11,0),"")</f>
        <v/>
      </c>
      <c r="C4" s="107"/>
      <c r="D4" s="105"/>
      <c r="E4" s="108"/>
      <c r="F4" s="109"/>
      <c r="G4" s="78">
        <f ca="1">IFERROR(NOW()-F4,"-")</f>
        <v>45950.68005185185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45950.68005185185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45950.68005185185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64"/>
      <c r="E7" s="108"/>
      <c r="F7" s="109"/>
      <c r="G7" s="78">
        <f ca="1">IFERROR(NOW()-F7,"-")</f>
        <v>45950.68005185185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63"/>
      <c r="E8" s="108"/>
      <c r="F8" s="109"/>
      <c r="G8" s="78">
        <f ca="1">IFERROR(NOW()-F8,"-")</f>
        <v>45950.68005185185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45950.68005185185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45950.68005185185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45950.68005185185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45950.68005185185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45950.68005185185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45950.68005185185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45950.68005185185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45950.68005185185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45950.68005185185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45950.68005185185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45950.68005185185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45950.68005185185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45950.68005185185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45950.68005185185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45950.68005185185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45950.68005185185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45950.68005185185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45950.68005185185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45950.68005185185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45950.68005185185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45950.68005185185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45950.68005185185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45950.68005185185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45950.68005185185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45950.68005185185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45950.68005185185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45950.68005185185</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45950.68005185185</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45950.68005185185</v>
      </c>
      <c r="H37" s="109"/>
      <c r="I37" s="105" t="str">
        <f>IFERROR(VLOOKUP(D37,DB!A:F,6,0),"")</f>
        <v/>
      </c>
      <c r="J37" s="104" t="str">
        <f>IFERROR(VLOOKUP(D37,DB!A:G,7,0),"")</f>
        <v/>
      </c>
      <c r="K37" s="110"/>
      <c r="L37" s="111" t="str">
        <f>IFERROR(VLOOKUP(D37,DB!A:I,9,0),"")</f>
        <v/>
      </c>
    </row>
  </sheetData>
  <dataValidations count="2">
    <dataValidation allowBlank="1" showInputMessage="1" showErrorMessage="1" sqref="E1" xr:uid="{380493DB-286A-4683-AF55-C78F04945A49}"/>
    <dataValidation type="list" allowBlank="1" showInputMessage="1" showErrorMessage="1" sqref="E2:E3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2025-10-20T13:20:50Z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