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54" documentId="13_ncr:1_{F6CB121F-512D-4AA6-A0C1-0FB36C537598}" xr6:coauthVersionLast="47" xr6:coauthVersionMax="47" xr10:uidLastSave="{402201DC-E1ED-46E8-91B2-50145B3B657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<sst xmlns="http://schemas.openxmlformats.org/spreadsheetml/2006/main" count="178599" uniqueCount="39081">
  <si>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</si>
  <si>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</si>
  <si>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</si>
  <si>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</si>
  <si>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</si>
  <si>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</si>
  <si>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</si>
  <si>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</si>
  <si>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</si>
  <si>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</si>
  <si>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</si>
  <si>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</si>
  <si>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</si>
  <si>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</si>
  <si>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</si>
  <si>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</si>
  <si>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</si>
  <si>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</si>
  <si>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</si>
  <si>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</si>
  <si>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</si>
  <si>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</si>
  <si>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</si>
  <si>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</si>
  <si>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</si>
  <si>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</si>
  <si>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</si>
  <si>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</si>
  <si>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</si>
  <si>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</si>
  <si>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</si>
  <si>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</si>
  <si>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</si>
  <si>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</si>
  <si>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</si>
  <si>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</si>
  <si>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</si>
  <si>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</si>
  <si>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</si>
  <si>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</si>
  <si>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</si>
  <si>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</si>
  <si>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</si>
  <si>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</si>
  <si>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</si>
  <si>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</si>
  <si>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</si>
  <si>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</si>
  <si>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</si>
  <si>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</si>
  <si>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</si>
  <si>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</si>
  <si>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</si>
  <si>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</si>
  <si>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</si>
  <si>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</si>
  <si>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</si>
  <si>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</si>
  <si>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</si>
  <si>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</si>
  <si>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</si>
  <si>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</si>
  <si>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</si>
  <si>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</si>
  <si>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</si>
  <si>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</si>
  <si>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</si>
  <si>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</si>
  <si>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</si>
  <si>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</si>
  <si>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</si>
  <si>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</si>
  <si>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</si>
  <si>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</si>
  <si>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</si>
  <si>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</si>
  <si>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</si>
  <si>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</si>
  <si>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</si>
  <si>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</si>
  <si>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</si>
  <si>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</si>
  <si>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</si>
  <si>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</si>
  <si>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</si>
  <si>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</si>
  <si>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</si>
  <si>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</si>
  <si>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</si>
  <si>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</si>
  <si>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</si>
  <si>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</si>
  <si>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</si>
  <si>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</si>
  <si>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</si>
  <si>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</si>
  <si>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</si>
  <si>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</si>
  <si>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</si>
  <si>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</si>
  <si>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</si>
  <si>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</si>
  <si>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</si>
  <si>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</si>
  <si>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</si>
  <si>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</si>
  <si>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</si>
  <si>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</si>
  <si>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</si>
  <si>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</si>
  <si>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</si>
  <si>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</si>
  <si>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</si>
  <si>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</si>
  <si>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</si>
  <si>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</si>
  <si>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</si>
  <si>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</si>
  <si>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</si>
  <si>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</si>
  <si>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</si>
  <si>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</si>
  <si>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</si>
  <si>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</si>
  <si>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</si>
  <si>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</si>
  <si>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</si>
  <si>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</si>
  <si>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</si>
  <si>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</si>
  <si>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</si>
  <si>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</si>
  <si>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</si>
  <si>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</si>
  <si>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</si>
  <si>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</si>
  <si>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</si>
  <si>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</si>
  <si>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</si>
  <si>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</si>
  <si>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</si>
  <si>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</si>
  <si>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</si>
  <si>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</si>
  <si>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</si>
  <si>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</si>
  <si>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</si>
  <si>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</si>
  <si>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</si>
  <si>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</si>
  <si>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</si>
  <si>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</si>
  <si>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</si>
  <si>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</si>
  <si>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</si>
  <si>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</si>
  <si>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</si>
  <si>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</si>
  <si>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</si>
  <si>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</si>
  <si>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</si>
  <si>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</si>
  <si>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</si>
  <si>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</si>
  <si>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</si>
  <si>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</si>
  <si>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</si>
  <si>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</si>
  <si>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</si>
  <si>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</si>
  <si>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</si>
  <si>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</si>
  <si>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</si>
  <si>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</si>
  <si>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</si>
  <si>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</si>
  <si>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</si>
  <si>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</si>
  <si>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</si>
  <si>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</si>
  <si>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</si>
  <si>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</si>
  <si>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</si>
  <si>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</si>
  <si>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</si>
  <si>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</si>
  <si>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</si>
  <si>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</si>
  <si>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</si>
  <si>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</si>
  <si>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</si>
  <si>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</si>
  <si>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</si>
  <si>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</si>
  <si>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</si>
  <si>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</si>
  <si>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</si>
  <si>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</si>
  <si>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</si>
  <si>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</si>
  <si>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</si>
  <si>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</si>
  <si>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</si>
  <si>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</si>
  <si>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</si>
  <si>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</si>
  <si>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</si>
  <si>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</si>
  <si>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</si>
  <si>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</si>
  <si>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</si>
  <si>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</si>
  <si>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</si>
  <si>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</si>
  <si>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</si>
  <si>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</si>
  <si>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</si>
  <si>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</si>
  <si>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</si>
  <si>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</si>
  <si>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</si>
  <si>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</si>
  <si>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</si>
  <si>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</si>
  <si>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</si>
  <si>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</si>
  <si>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</si>
  <si>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</si>
  <si>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</si>
  <si>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</si>
  <si>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</si>
  <si>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</si>
  <si>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</si>
  <si>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</si>
  <si>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</si>
  <si>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</si>
  <si>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</si>
  <si>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</si>
  <si>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</si>
  <si>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</si>
  <si>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</si>
  <si>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</si>
  <si>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</si>
  <si>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</si>
  <si>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</si>
  <si>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</si>
  <si>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</si>
  <si>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</si>
  <si>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</si>
  <si>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</si>
  <si>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</si>
  <si>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</si>
  <si>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</si>
  <si>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</si>
  <si>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</si>
  <si>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</si>
  <si>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</si>
  <si>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</si>
  <si>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</si>
  <si>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</si>
  <si>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</si>
  <si>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</si>
  <si>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</si>
  <si>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</si>
  <si>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</si>
  <si>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</si>
  <si>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</si>
  <si>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</si>
  <si>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</si>
  <si>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</si>
  <si>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</si>
  <si>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</si>
  <si>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</si>
  <si>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</si>
  <si>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</si>
  <si>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</si>
  <si>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</si>
  <si>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</si>
  <si>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</si>
  <si>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</si>
  <si>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</si>
  <si>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</si>
  <si>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</si>
  <si>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</si>
  <si>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</si>
  <si>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</si>
  <si>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</si>
  <si>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</si>
  <si>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</si>
  <si>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</si>
  <si>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</si>
  <si>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</si>
  <si>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</si>
  <si>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</si>
  <si>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</si>
  <si>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</si>
  <si>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</si>
  <si>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</si>
  <si>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</si>
  <si>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</si>
  <si>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</si>
  <si>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</si>
  <si>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</si>
  <si>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</si>
  <si>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</si>
  <si>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</si>
  <si>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</si>
  <si>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</si>
  <si>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</si>
  <si>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</si>
  <si>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</si>
  <si>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</si>
  <si>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</si>
  <si>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</si>
  <si>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</si>
  <si>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</si>
  <si>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</si>
  <si>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</si>
  <si>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</si>
  <si>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</si>
  <si>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</si>
  <si>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</si>
  <si>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</si>
  <si>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</si>
  <si>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</si>
  <si>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</si>
  <si>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</si>
  <si>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</si>
  <si>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</si>
  <si>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</si>
  <si>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</si>
  <si>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</si>
  <si>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</si>
  <si>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</si>
  <si>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</si>
  <si>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</si>
  <si>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</si>
  <si>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</si>
  <si>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</si>
  <si>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</si>
  <si>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</si>
  <si>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</si>
  <si>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</si>
  <si>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</si>
  <si>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</si>
  <si>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</si>
  <si>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</si>
  <si>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</si>
  <si>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</si>
  <si>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</si>
  <si>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</si>
  <si>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</si>
  <si>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</si>
  <si>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</si>
  <si>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</si>
  <si>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</si>
  <si>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</si>
  <si>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</si>
  <si>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</si>
  <si>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</si>
  <si>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</si>
  <si>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</si>
  <si>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</si>
  <si>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</si>
  <si>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</si>
  <si>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</si>
  <si>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</si>
  <si>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</si>
  <si>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</si>
  <si>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</si>
  <si>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</si>
  <si>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</si>
  <si>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</si>
  <si>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</si>
  <si>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</si>
  <si>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</si>
  <si>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</si>
  <si>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</si>
  <si>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</si>
  <si>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</si>
  <si>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</si>
  <si>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</si>
  <si>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</si>
  <si>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</si>
  <si>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</si>
  <si>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</si>
  <si>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</si>
  <si>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</si>
  <si>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</si>
  <si>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</si>
  <si>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</si>
  <si>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</si>
  <si>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</si>
  <si>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</si>
  <si>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</si>
  <si>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</si>
  <si>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</si>
  <si>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</si>
  <si>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</si>
  <si>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</si>
  <si>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</si>
  <si>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</si>
  <si>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</si>
  <si>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</si>
  <si>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</si>
  <si>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</si>
  <si>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</si>
  <si>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</si>
  <si>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</si>
  <si>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</si>
  <si>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</si>
  <si>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</si>
  <si>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</si>
  <si>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</si>
  <si>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</si>
  <si>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</si>
  <si>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</si>
  <si>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</si>
  <si>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</si>
  <si>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</si>
  <si>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</si>
  <si>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</si>
  <si>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</si>
  <si>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</si>
  <si>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</si>
  <si>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</si>
  <si>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</si>
  <si>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</si>
  <si>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</si>
  <si>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</si>
  <si>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</si>
  <si>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</si>
  <si>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</si>
  <si>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</si>
  <si>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</si>
  <si>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</si>
  <si>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</si>
  <si>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</si>
  <si>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</si>
  <si>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</si>
  <si>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</si>
  <si>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</si>
  <si>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</si>
  <si>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</si>
  <si>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</si>
  <si>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</si>
  <si>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</si>
  <si>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</si>
  <si>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</si>
  <si>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</si>
  <si>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</si>
  <si>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</si>
  <si>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</si>
  <si>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</si>
  <si>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</si>
  <si>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</si>
  <si>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</si>
  <si>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</si>
  <si>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</si>
  <si>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</si>
  <si>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</si>
  <si>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</si>
  <si>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</si>
  <si>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</si>
  <si>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</si>
  <si>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</si>
  <si>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</si>
  <si>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</si>
  <si>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</si>
  <si>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</si>
  <si>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</si>
  <si>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</si>
  <si>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</si>
  <si>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</si>
  <si>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</si>
  <si>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</si>
  <si>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</si>
  <si>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</si>
  <si>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</si>
  <si>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</si>
  <si>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</si>
  <si>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</si>
  <si>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</si>
  <si>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</si>
  <si>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</si>
  <si>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</si>
  <si>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</si>
  <si>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</si>
  <si>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</si>
  <si>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</si>
  <si>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</si>
  <si>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</si>
  <si>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</si>
  <si>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</si>
  <si>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</si>
  <si>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</si>
  <si>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</si>
  <si>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</si>
  <si>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</si>
  <si>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</si>
  <si>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</si>
  <si>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</si>
  <si>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</si>
  <si>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</si>
  <si>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</si>
  <si>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</si>
  <si>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</si>
  <si>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</si>
  <si>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</si>
  <si>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</si>
  <si>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</si>
  <si>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</si>
  <si>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</si>
  <si>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</si>
  <si>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</si>
  <si>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</si>
  <si>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</si>
  <si>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</si>
  <si>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</si>
  <si>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</si>
  <si>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</si>
  <si>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</si>
  <si>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</si>
  <si>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</si>
  <si>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</si>
  <si>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</si>
  <si>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</si>
  <si>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</si>
  <si>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</si>
  <si>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</si>
  <si>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</si>
  <si>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</si>
  <si>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</si>
  <si>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</si>
  <si>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</si>
  <si>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</si>
  <si>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</si>
  <si>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</si>
  <si>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</si>
  <si>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</si>
  <si>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</si>
  <si>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</si>
  <si>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</si>
  <si>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</si>
  <si>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</si>
  <si>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</si>
  <si>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</si>
  <si>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</si>
  <si>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</si>
  <si>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</si>
  <si>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</si>
  <si>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</si>
  <si>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</si>
  <si>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</si>
  <si>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</si>
  <si>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</si>
  <si>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</si>
  <si>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</si>
  <si>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</si>
  <si>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</si>
  <si>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</si>
  <si>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</si>
  <si>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</si>
  <si>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</si>
  <si>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</si>
  <si>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</si>
  <si>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</si>
  <si>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</si>
  <si>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</si>
  <si>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</si>
  <si>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</si>
  <si>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</si>
  <si>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</si>
  <si>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</si>
  <si>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</si>
  <si>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</si>
  <si>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</si>
  <si>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</si>
  <si>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</si>
  <si>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</si>
  <si>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</si>
  <si>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</si>
  <si>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</si>
  <si>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</si>
  <si>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</si>
  <si>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</si>
  <si>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</si>
  <si>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</si>
  <si>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</si>
  <si>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</si>
  <si>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</si>
  <si>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</si>
  <si>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</si>
  <si>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</si>
  <si>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</si>
  <si>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</si>
  <si>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</si>
  <si>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</si>
  <si>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</si>
  <si>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</si>
  <si>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</si>
  <si>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</si>
  <si>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</si>
  <si>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</si>
  <si>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</si>
  <si>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</si>
  <si>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</si>
  <si>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</si>
  <si>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</si>
  <si>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</si>
  <si>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</si>
  <si>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</si>
  <si>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</si>
  <si>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</si>
  <si>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</si>
  <si>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</si>
  <si>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</si>
  <si>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</si>
  <si>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</si>
  <si>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</si>
  <si>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</si>
  <si>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</si>
  <si>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</si>
  <si>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</si>
  <si>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</si>
  <si>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</si>
  <si>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</si>
  <si>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</si>
  <si>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</si>
  <si>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</si>
  <si>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</si>
  <si>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</si>
  <si>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</si>
  <si>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</si>
  <si>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</si>
  <si>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</si>
  <si>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</si>
  <si>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</si>
  <si>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</si>
  <si>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</si>
  <si>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</si>
  <si>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</si>
  <si>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</si>
  <si>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</si>
  <si>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</si>
  <si>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</si>
  <si>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</si>
  <si>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</si>
  <si>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</si>
  <si>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</si>
  <si>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</si>
  <si>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</si>
  <si>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</si>
  <si>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</si>
  <si>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</si>
  <si>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</si>
  <si>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</si>
  <si>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</si>
  <si>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</si>
  <si>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</si>
  <si>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</si>
  <si>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</si>
  <si>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</si>
  <si>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</si>
  <si>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</si>
  <si>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</si>
  <si>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</si>
  <si>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</si>
  <si>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</si>
  <si>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</si>
  <si>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</si>
  <si>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</si>
  <si>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</si>
  <si>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</si>
  <si>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</si>
  <si>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</si>
  <si>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</si>
  <si>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</si>
  <si>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</si>
  <si>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</si>
  <si>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</si>
  <si>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</si>
  <si>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</si>
  <si>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</si>
  <si>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</si>
  <si>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</si>
  <si>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</si>
  <si>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</si>
  <si>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</si>
  <si>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</si>
  <si>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</si>
  <si>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</si>
  <si>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</si>
  <si>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</si>
  <si>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</si>
  <si>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</si>
  <si>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</si>
  <si>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</si>
  <si>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</si>
  <si>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</si>
  <si>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</si>
  <si>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</si>
  <si>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</si>
  <si>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</si>
  <si>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</si>
  <si>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</si>
  <si>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</si>
  <si>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</si>
  <si>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</si>
  <si>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</si>
  <si>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</si>
  <si>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</si>
  <si>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</si>
  <si>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</si>
  <si>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</si>
  <si>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</si>
  <si>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</si>
  <si>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</si>
  <si>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</si>
  <si>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</si>
  <si>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</si>
  <si>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</si>
  <si>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</si>
  <si>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</si>
  <si>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</si>
  <si>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</si>
  <si>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</si>
  <si>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</si>
  <si>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</si>
  <si>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</si>
  <si>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</si>
  <si>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</si>
  <si>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</si>
  <si>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</si>
  <si>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</si>
  <si>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</si>
  <si>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</si>
  <si>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</si>
  <si>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</si>
  <si>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</si>
  <si>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</si>
  <si>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</si>
  <si>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</si>
  <si>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</si>
  <si>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</si>
  <si>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</si>
  <si>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</si>
  <si>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</si>
  <si>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</si>
  <si>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</si>
  <si>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</si>
  <si>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</si>
  <si>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</si>
  <si>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</si>
  <si>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</si>
  <si>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</si>
  <si>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</si>
  <si>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</si>
  <si>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</si>
  <si>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</si>
  <si>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</si>
  <si>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</si>
  <si>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</si>
  <si>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</si>
  <si>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</si>
  <si>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</si>
  <si>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</si>
  <si>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</si>
  <si>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</si>
  <si>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</si>
  <si>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</si>
  <si>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</si>
  <si>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</si>
  <si>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</si>
  <si>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</si>
  <si>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</si>
  <si>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</si>
  <si>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</si>
  <si>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</si>
  <si>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</si>
  <si>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</si>
  <si>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</si>
  <si>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</si>
  <si>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</si>
  <si>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</si>
  <si>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</si>
  <si>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</si>
  <si>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</si>
  <si>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</si>
  <si>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</si>
  <si>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</si>
  <si>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</si>
  <si>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</si>
  <si>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</si>
  <si>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</si>
  <si>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</si>
  <si>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</si>
  <si>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</si>
  <si>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</si>
  <si>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</si>
  <si>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</si>
  <si>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</si>
  <si>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</si>
  <si>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</si>
  <si>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</si>
  <si>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</si>
  <si>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</si>
  <si>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</si>
  <si>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</si>
  <si>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</si>
  <si>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</si>
  <si>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</si>
  <si>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</si>
  <si>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</si>
  <si>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</si>
  <si>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</si>
  <si>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</si>
  <si>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</si>
  <si>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</si>
  <si>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</si>
  <si>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</si>
  <si>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</si>
  <si>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</si>
  <si>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</si>
  <si>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</si>
  <si>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</si>
  <si>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</si>
  <si>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</si>
  <si>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</si>
  <si>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</si>
  <si>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</si>
  <si>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</si>
  <si>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</si>
  <si>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</si>
  <si>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</si>
  <si>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</si>
  <si>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</si>
  <si>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</si>
  <si>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</si>
  <si>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</si>
  <si>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</si>
  <si>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</si>
  <si>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</si>
  <si>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</si>
  <si>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</si>
  <si>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</si>
  <si>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</si>
  <si>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</si>
  <si>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</si>
  <si>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</si>
  <si>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</si>
  <si>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</si>
  <si>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</si>
  <si>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</si>
  <si>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</si>
  <si>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</si>
  <si>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</si>
  <si>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</si>
  <si>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</si>
  <si>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</si>
  <si>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</si>
  <si>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</si>
  <si>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</si>
  <si>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</si>
  <si>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</si>
  <si>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</si>
  <si>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</si>
  <si>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</si>
  <si>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</si>
  <si>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</si>
  <si>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</si>
  <si>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</si>
  <si>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</si>
  <si>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</si>
  <si>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</si>
  <si>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</si>
  <si>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</si>
  <si>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</si>
  <si>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</si>
  <si>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</si>
  <si>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</si>
  <si>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</si>
  <si>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</si>
  <si>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</si>
  <si>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</si>
  <si>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</si>
  <si>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</si>
  <si>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</si>
  <si>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</si>
  <si>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</si>
  <si>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</si>
  <si>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</si>
  <si>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</si>
  <si>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</si>
  <si>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</si>
  <si>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</si>
  <si>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</si>
  <si>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</si>
  <si>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</si>
  <si>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</si>
  <si>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</si>
  <si>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</si>
  <si>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</si>
  <si>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</si>
  <si>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</si>
  <si>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</si>
  <si>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</si>
  <si>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</si>
  <si>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</si>
  <si>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</si>
  <si>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</si>
  <si>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</si>
  <si>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</si>
  <si>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</si>
  <si>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</si>
  <si>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</si>
  <si>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</si>
  <si>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</si>
  <si>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</si>
  <si>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</si>
  <si>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</si>
  <si>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</si>
  <si>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</si>
  <si>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</si>
  <si>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</si>
  <si>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</si>
  <si>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</si>
  <si>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</si>
  <si>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</si>
  <si>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</si>
  <si>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</si>
  <si>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</si>
  <si>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</si>
  <si>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</si>
  <si>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</si>
  <si>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</si>
  <si>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</si>
  <si>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</si>
  <si>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</si>
  <si>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</si>
  <si>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</si>
  <si>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</si>
  <si>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</si>
  <si>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</si>
  <si>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</si>
  <si>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</si>
  <si>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</si>
  <si>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</si>
  <si>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</si>
  <si>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</si>
  <si>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</si>
  <si>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</si>
  <si>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</si>
  <si>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</si>
  <si>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</si>
  <si>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</si>
  <si>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</si>
  <si>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</si>
  <si>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</si>
  <si>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</si>
  <si>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</si>
  <si>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</si>
  <si>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</si>
  <si>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</si>
  <si>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</si>
  <si>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</si>
  <si>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</si>
  <si>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</si>
  <si>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</si>
  <si>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</si>
  <si>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</si>
  <si>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</si>
  <si>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</si>
  <si>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</si>
  <si>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</si>
  <si>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</si>
  <si>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</si>
  <si>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</si>
  <si>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</si>
  <si>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</si>
  <si>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</si>
  <si>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</si>
  <si>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</si>
  <si>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</si>
  <si>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</si>
  <si>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</si>
  <si>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</si>
  <si>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</si>
  <si>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</si>
  <si>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</si>
  <si>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</si>
  <si>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</si>
  <si>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</si>
  <si>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</si>
  <si>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</si>
  <si>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</si>
  <si>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</si>
  <si>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</si>
  <si>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</si>
  <si>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</si>
  <si>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</si>
  <si>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</si>
  <si>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</si>
  <si>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</si>
  <si>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</si>
  <si>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</si>
  <si>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</si>
  <si>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</si>
  <si>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</si>
  <si>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</si>
  <si>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</si>
  <si>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</si>
  <si>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</si>
  <si>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</si>
  <si>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</si>
  <si>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</si>
  <si>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</si>
  <si>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</si>
  <si>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</si>
  <si>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</si>
  <si>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</si>
  <si>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</si>
  <si>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</si>
  <si>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</si>
  <si>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</si>
  <si>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</si>
  <si>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</si>
  <si>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</si>
  <si>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</si>
  <si>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</si>
  <si>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</si>
  <si>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</si>
  <si>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</si>
  <si>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</si>
  <si>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</si>
  <si>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</si>
  <si>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</si>
  <si>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</si>
  <si>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</si>
  <si>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</si>
  <si>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</si>
  <si>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</si>
  <si>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</si>
  <si>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</si>
  <si>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</si>
  <si>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</si>
  <si>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</si>
  <si>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</si>
  <si>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</si>
  <si>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</si>
  <si>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</si>
  <si>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</si>
  <si>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</si>
  <si>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</si>
  <si>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</si>
  <si>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</si>
  <si>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</si>
  <si>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</si>
  <si>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</si>
  <si>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</si>
  <si>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</si>
  <si>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</si>
  <si>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</si>
  <si>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</si>
  <si>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</si>
  <si>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</si>
  <si>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</si>
  <si>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</si>
  <si>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</si>
  <si>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</si>
  <si>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</si>
  <si>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</si>
  <si>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</si>
  <si>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</si>
  <si>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</si>
  <si>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</si>
  <si>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</si>
  <si>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</si>
  <si>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</si>
  <si>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</si>
  <si>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</si>
  <si>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</si>
  <si>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</si>
  <si>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</si>
  <si>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</si>
  <si>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</si>
  <si>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</si>
  <si>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</si>
  <si>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</si>
  <si>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</si>
  <si>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</si>
  <si>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</si>
  <si>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</si>
  <si>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</si>
  <si>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</si>
  <si>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</si>
  <si>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</si>
  <si>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</si>
  <si>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</si>
  <si>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</si>
  <si>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</si>
  <si>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</si>
  <si>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</si>
  <si>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</si>
  <si>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</si>
  <si>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</si>
  <si>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</si>
  <si>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</si>
  <si>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</si>
  <si>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</si>
  <si>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</si>
  <si>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</si>
  <si>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</si>
  <si>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</si>
  <si>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</si>
  <si>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</si>
  <si>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</si>
  <si>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</si>
  <si>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</si>
  <si>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</si>
  <si>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</si>
  <si>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</si>
  <si>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</si>
  <si>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</si>
  <si>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</si>
  <si>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</si>
  <si>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</si>
  <si>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</si>
  <si>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</si>
  <si>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</si>
  <si>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</si>
  <si>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</si>
  <si>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</si>
  <si>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</si>
  <si>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</si>
  <si>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</si>
  <si>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</si>
  <si>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</si>
  <si>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</si>
  <si>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</si>
  <si>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</si>
  <si>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</si>
  <si>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</si>
  <si>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</si>
  <si>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</si>
  <si>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</si>
  <si>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</si>
  <si>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</si>
  <si>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</si>
  <si>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</si>
  <si>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</si>
  <si>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</si>
  <si>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</si>
  <si>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</si>
  <si>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</si>
  <si>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</si>
  <si>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</si>
  <si>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</si>
  <si>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</si>
  <si>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</si>
  <si>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</si>
  <si>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</si>
  <si>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</si>
  <si>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</si>
  <si>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</si>
  <si>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</si>
  <si>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</si>
  <si>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</si>
  <si>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</si>
  <si>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</si>
  <si>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</si>
  <si>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</si>
  <si>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</si>
  <si>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</si>
  <si>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</si>
  <si>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</si>
  <si>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</si>
  <si>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</si>
  <si>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</si>
  <si>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</si>
  <si>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</si>
  <si>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</si>
  <si>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</si>
  <si>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</si>
  <si>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</si>
  <si>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</si>
  <si>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</si>
  <si>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</si>
  <si>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</si>
  <si>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</si>
  <si>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</si>
  <si>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</si>
  <si>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</si>
  <si>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</si>
  <si>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</si>
  <si>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</si>
  <si>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</si>
  <si>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</si>
  <si>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</si>
  <si>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</si>
  <si>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</si>
  <si>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</si>
  <si>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</si>
  <si>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</si>
  <si>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</si>
  <si>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</si>
  <si>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</si>
  <si>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</si>
  <si>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</si>
  <si>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</si>
  <si>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</si>
  <si>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</si>
  <si>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</si>
  <si>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</si>
  <si>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</si>
  <si>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</si>
  <si>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</si>
  <si>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</si>
  <si>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</si>
  <si>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</si>
  <si>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</si>
  <si>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</si>
  <si>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</si>
  <si>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</si>
  <si>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</si>
  <si>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</si>
  <si>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</si>
  <si>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</si>
  <si>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</si>
  <si>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</si>
  <si>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</si>
  <si>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</si>
  <si>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</si>
  <si>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</si>
  <si>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</si>
  <si>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</si>
  <si>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</si>
  <si>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</si>
  <si>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</si>
  <si>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</si>
  <si>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</si>
  <si>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</si>
  <si>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</si>
  <si>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</si>
  <si>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</si>
  <si>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</si>
  <si>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</si>
  <si>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</si>
  <si>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</si>
  <si>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</si>
  <si>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</si>
  <si>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</si>
  <si>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</si>
  <si>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</si>
  <si>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</si>
  <si>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</si>
  <si>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</si>
  <si>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</si>
  <si>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</si>
  <si>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</si>
  <si>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</si>
  <si>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</si>
  <si>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</si>
  <si>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</si>
  <si>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</si>
  <si>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</si>
  <si>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</si>
  <si>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</si>
  <si>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</si>
  <si>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</si>
  <si>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</si>
  <si>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</si>
  <si>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</si>
  <si>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</si>
  <si>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</si>
  <si>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</si>
  <si>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</si>
  <si>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</si>
  <si>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</si>
  <si>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</si>
  <si>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</si>
  <si>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</si>
  <si>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</si>
  <si>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</si>
  <si>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</si>
  <si>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</si>
  <si>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</si>
  <si>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</si>
  <si>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</si>
  <si>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</si>
  <si>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</si>
  <si>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</si>
  <si>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</si>
  <si>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</si>
  <si>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</si>
  <si>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</si>
  <si>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</si>
  <si>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</si>
  <si>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</si>
  <si>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</si>
  <si>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</si>
  <si>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</si>
  <si>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</si>
  <si>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</si>
  <si>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</si>
  <si>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</si>
  <si>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</si>
  <si>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</si>
  <si>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</si>
  <si>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</si>
  <si>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</si>
  <si>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</si>
  <si>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</si>
  <si>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</si>
  <si>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</si>
  <si>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</si>
  <si>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</si>
  <si>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</si>
  <si>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</si>
  <si>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</si>
  <si>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</si>
  <si>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</si>
  <si>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</si>
  <si>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</si>
  <si>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</si>
  <si>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</si>
  <si>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</si>
  <si>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</si>
  <si>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</si>
  <si>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</si>
  <si>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</si>
  <si>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</si>
  <si>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</si>
  <si>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</si>
  <si>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</si>
  <si>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</si>
  <si>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</si>
  <si>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</si>
  <si>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</si>
  <si>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</si>
  <si>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</si>
  <si>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</si>
  <si>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</si>
  <si>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</si>
  <si>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</si>
  <si>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</si>
  <si>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</si>
  <si>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</si>
  <si>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</si>
  <si>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</si>
  <si>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</si>
  <si>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</si>
  <si>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</si>
  <si>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</si>
  <si>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</si>
  <si>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</si>
  <si>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</si>
  <si>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</si>
  <si>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</si>
  <si>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</si>
  <si>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</si>
  <si>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</si>
  <si>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</si>
  <si>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</si>
  <si>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</si>
  <si>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</si>
  <si>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</si>
  <si>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</si>
  <si>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</si>
  <si>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</si>
  <si>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</si>
  <si>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</si>
  <si>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</si>
  <si>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</si>
  <si>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</si>
  <si>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</si>
  <si>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</si>
  <si>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</si>
  <si>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</si>
  <si>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</si>
  <si>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</si>
  <si>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</si>
  <si>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</si>
  <si>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</si>
  <si>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</si>
  <si>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</si>
  <si>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</si>
  <si>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</si>
  <si>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</si>
  <si>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</si>
  <si>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</si>
  <si>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</si>
  <si>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</si>
  <si>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</si>
  <si>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</si>
  <si>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</si>
  <si>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</si>
  <si>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</si>
  <si>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</si>
  <si>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</si>
  <si>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</si>
  <si>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</si>
  <si>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</si>
  <si>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</si>
  <si>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</si>
  <si>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</si>
  <si>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</si>
  <si>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</si>
  <si>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</si>
  <si>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</si>
  <si>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</si>
  <si>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</si>
  <si>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</si>
  <si>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</si>
  <si>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</si>
  <si>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</si>
  <si>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</si>
  <si>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</si>
  <si>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</si>
  <si>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</si>
  <si>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</si>
  <si>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</si>
  <si>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</si>
  <si>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</si>
  <si>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</si>
  <si>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</si>
  <si>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</si>
  <si>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</si>
  <si>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</si>
  <si>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</si>
  <si>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</si>
  <si>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</si>
  <si>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</si>
  <si>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</si>
  <si>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</si>
  <si>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</si>
  <si>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</si>
  <si>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</si>
  <si>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</si>
  <si>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</si>
  <si>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</si>
  <si>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</si>
  <si>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</si>
  <si>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</si>
  <si>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</si>
  <si>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</si>
  <si>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</si>
  <si>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</si>
  <si>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</si>
  <si>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</si>
  <si>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</si>
  <si>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</si>
  <si>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</si>
  <si>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</si>
  <si>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</si>
  <si>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</si>
  <si>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</si>
  <si>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</si>
  <si>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</si>
  <si>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</si>
  <si>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</si>
  <si>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</si>
  <si>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</si>
  <si>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</si>
  <si>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</si>
  <si>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</si>
  <si>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</si>
  <si>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</si>
  <si>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</si>
  <si>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</si>
  <si>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</si>
  <si>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</si>
  <si>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</si>
  <si>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</si>
  <si>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</si>
  <si>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</si>
  <si>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</si>
  <si>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</si>
  <si>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</si>
  <si>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</si>
  <si>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</si>
  <si>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</si>
  <si>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</si>
  <si>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</si>
  <si>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</si>
  <si>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</si>
  <si>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</si>
  <si>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</si>
  <si>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</si>
  <si>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</si>
  <si>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</si>
  <si>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</si>
  <si>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</si>
  <si>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</si>
  <si>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</si>
  <si>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</si>
  <si>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</si>
  <si>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</si>
  <si>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</si>
  <si>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</si>
  <si>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</si>
  <si>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</si>
  <si>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</si>
  <si>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</si>
  <si>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</si>
  <si>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</si>
  <si>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</si>
  <si>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</si>
  <si>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</si>
  <si>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</si>
  <si>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</si>
  <si>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</si>
  <si>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</si>
  <si>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</si>
  <si>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</si>
  <si>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</si>
  <si>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</si>
  <si>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</si>
  <si>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</si>
  <si>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</si>
  <si>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</si>
  <si>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</si>
  <si>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</si>
  <si>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</si>
  <si>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</si>
  <si>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</si>
  <si>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</si>
  <si>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</si>
  <si>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</si>
  <si>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</si>
  <si>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</si>
  <si>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</si>
  <si>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</si>
  <si>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</si>
  <si>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</si>
  <si>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</si>
  <si>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</si>
  <si>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</si>
  <si>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</si>
  <si>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</si>
  <si>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</si>
  <si>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</si>
  <si>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</si>
  <si>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</si>
  <si>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</si>
  <si>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</si>
  <si>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</si>
  <si>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</si>
  <si>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</si>
  <si>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</si>
  <si>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</si>
  <si>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</si>
  <si>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</si>
  <si>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</si>
  <si>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</si>
  <si>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</si>
  <si>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</si>
  <si>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</si>
  <si>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</si>
  <si>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</si>
  <si>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</si>
  <si>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</si>
  <si>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</si>
  <si>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</si>
  <si>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</si>
  <si>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</si>
  <si>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</si>
  <si>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</si>
  <si>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</si>
  <si>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</si>
  <si>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</si>
  <si>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</si>
  <si>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</si>
  <si>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</si>
  <si>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</si>
  <si>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</si>
  <si>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</si>
  <si>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</si>
  <si>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</si>
  <si>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</si>
  <si>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</si>
  <si>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</si>
  <si>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</si>
  <si>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</si>
  <si>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</si>
  <si>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</si>
  <si>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</si>
  <si>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</si>
  <si>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</si>
  <si>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</si>
  <si>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</si>
  <si>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</si>
  <si>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</si>
  <si>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</si>
  <si>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</si>
  <si>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</si>
  <si>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</si>
  <si>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</si>
  <si>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</si>
  <si>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</si>
  <si>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</si>
  <si>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</si>
  <si>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</si>
  <si>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</si>
  <si>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</si>
  <si>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</si>
  <si>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</si>
  <si>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</si>
  <si>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</si>
  <si>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</si>
  <si>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</si>
  <si>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</si>
  <si>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</si>
  <si>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</si>
  <si>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</si>
  <si>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</si>
  <si>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</si>
  <si>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</si>
  <si>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</si>
  <si>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</si>
  <si>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</si>
  <si>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</si>
  <si>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</si>
  <si>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</si>
  <si>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</si>
  <si>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</si>
  <si>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</si>
  <si>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</si>
  <si>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</si>
  <si>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</si>
  <si>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</si>
  <si>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</si>
  <si>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</si>
  <si>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</si>
  <si>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</si>
  <si>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</si>
  <si>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</si>
  <si>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</si>
  <si>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</si>
  <si>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</si>
  <si>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</si>
  <si>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</si>
  <si>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</si>
  <si>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</si>
  <si>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</si>
  <si>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</si>
  <si>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</si>
  <si>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</si>
  <si>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</si>
  <si>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</si>
  <si>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</si>
  <si>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</si>
  <si>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</si>
  <si>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</si>
  <si>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</si>
  <si>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</si>
  <si>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</si>
  <si>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</si>
  <si>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</si>
  <si>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</si>
  <si>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</si>
  <si>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</si>
  <si>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</si>
  <si>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</si>
  <si>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</si>
  <si>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</si>
  <si>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</si>
  <si>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</si>
  <si>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</si>
  <si>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</si>
  <si>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</si>
  <si>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</si>
  <si>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</si>
  <si>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</si>
  <si>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</si>
  <si>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</si>
  <si>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</si>
  <si>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</si>
  <si>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</si>
  <si>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</si>
  <si>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</si>
  <si>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</si>
  <si>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</si>
  <si>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</si>
  <si>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</si>
  <si>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</si>
  <si>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</si>
  <si>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</si>
  <si>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</si>
  <si>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</si>
  <si>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</si>
  <si>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</si>
  <si>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</si>
  <si>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</si>
  <si>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</si>
  <si>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</si>
  <si>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</si>
  <si>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</si>
  <si>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</si>
  <si>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</si>
  <si>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</si>
  <si>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</si>
  <si>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</si>
  <si>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</si>
  <si>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</si>
  <si>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</si>
  <si>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</si>
  <si>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</si>
  <si>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</si>
  <si>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</si>
  <si>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</si>
  <si>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</si>
  <si>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</si>
  <si>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</si>
  <si>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</si>
  <si>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</si>
  <si>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</si>
  <si>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</si>
  <si>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</si>
  <si>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</si>
  <si>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</si>
  <si>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</si>
  <si>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</si>
  <si>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</si>
  <si>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</si>
  <si>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</si>
  <si>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</si>
  <si>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</si>
  <si>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</si>
  <si>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</si>
  <si>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</si>
  <si>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</si>
  <si>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</si>
  <si>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</si>
  <si>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</si>
  <si>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</si>
  <si>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</si>
  <si>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</si>
  <si>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</si>
  <si>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</si>
  <si>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</si>
  <si>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</si>
  <si>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</si>
  <si>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</si>
  <si>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</si>
  <si>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</si>
  <si>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</si>
  <si>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</si>
  <si>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</si>
  <si>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</si>
  <si>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</si>
  <si>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</si>
  <si>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</si>
  <si>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</si>
  <si>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</si>
  <si>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</si>
  <si>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</si>
  <si>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</si>
  <si>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</si>
  <si>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</si>
  <si>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</si>
  <si>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</si>
  <si>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</si>
  <si>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</si>
  <si>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</si>
  <si>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</si>
  <si>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</si>
  <si>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</si>
  <si>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</si>
  <si>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</si>
  <si>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</si>
  <si>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</si>
  <si>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</si>
  <si>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</si>
  <si>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</si>
  <si>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</si>
  <si>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</si>
  <si>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</si>
  <si>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</si>
  <si>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</si>
  <si>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</si>
  <si>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</si>
  <si>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</si>
  <si>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</si>
  <si>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</si>
  <si>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</si>
  <si>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</si>
  <si>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</si>
  <si>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</si>
  <si>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</si>
  <si>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</si>
  <si>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</si>
  <si>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</si>
  <si>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</si>
  <si>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</si>
  <si>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</si>
  <si>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</si>
  <si>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</si>
  <si>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</si>
  <si>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</si>
  <si>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</si>
  <si>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</si>
  <si>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</si>
  <si>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</si>
  <si>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</si>
  <si>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</si>
  <si>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</si>
  <si>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</si>
  <si>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</si>
  <si>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</si>
  <si>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</si>
  <si>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</si>
  <si>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</si>
  <si>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</si>
  <si>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</si>
  <si>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</si>
  <si>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</si>
  <si>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</si>
  <si>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</si>
  <si>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</si>
  <si>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</si>
  <si>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</si>
  <si>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</si>
  <si>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</si>
  <si>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</si>
  <si>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</si>
  <si>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</si>
  <si>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</si>
  <si>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</si>
  <si>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</si>
  <si>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</si>
  <si>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</si>
  <si>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</si>
  <si>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</si>
  <si>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</si>
  <si>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</si>
  <si>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</si>
  <si>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</si>
  <si>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</si>
  <si>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</si>
  <si>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</si>
  <si>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</si>
  <si>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</si>
  <si>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</si>
  <si>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</si>
  <si>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</si>
  <si>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</si>
  <si>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</si>
  <si>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</si>
  <si>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</si>
  <si>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</si>
  <si>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</si>
  <si>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</si>
  <si>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</si>
  <si>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</si>
  <si>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</si>
  <si>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</si>
  <si>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</si>
  <si>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</si>
  <si>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</si>
  <si>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</si>
  <si>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</si>
  <si>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</si>
  <si>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</si>
  <si>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</si>
  <si>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</si>
  <si>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</si>
  <si>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</si>
  <si>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</si>
  <si>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</si>
  <si>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</si>
  <si>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</si>
  <si>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</si>
  <si>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</si>
  <si>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</si>
  <si>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</si>
  <si>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</si>
  <si>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</si>
  <si>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</si>
  <si>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</si>
  <si>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</si>
  <si>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</si>
  <si>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</si>
  <si>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</si>
  <si>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</si>
  <si>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</si>
  <si>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</si>
  <si>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</si>
  <si>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</si>
  <si>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</si>
  <si>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</si>
  <si>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</si>
  <si>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</si>
  <si>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</si>
  <si>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</si>
  <si>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</si>
  <si>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</si>
  <si>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</si>
  <si>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</si>
  <si>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</si>
  <si>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</si>
  <si>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</si>
  <si>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</si>
  <si>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</si>
  <si>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</si>
  <si>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</si>
  <si>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</si>
  <si>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</si>
  <si>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</si>
  <si>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</si>
  <si>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</si>
  <si>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</si>
  <si>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</si>
  <si>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</si>
  <si>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</si>
  <si>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</si>
  <si>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</si>
  <si>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</si>
  <si>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</si>
  <si>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</si>
  <si>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</si>
  <si>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</si>
  <si>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</si>
  <si>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</si>
  <si>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</si>
  <si>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</si>
  <si>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</si>
  <si>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</si>
  <si>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</si>
  <si>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</si>
  <si>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</si>
  <si>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</si>
  <si>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</si>
  <si>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</si>
  <si>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</si>
  <si>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</si>
  <si>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</si>
  <si>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</si>
  <si>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</si>
  <si>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</si>
  <si>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</si>
  <si>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</si>
  <si>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</si>
  <si>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</si>
  <si>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</si>
  <si>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</si>
  <si>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</si>
  <si>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</si>
  <si>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</si>
  <si>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</si>
  <si>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</si>
  <si>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</si>
  <si>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</si>
  <si>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</si>
  <si>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</si>
  <si>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</si>
  <si>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</si>
  <si>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</si>
  <si>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</si>
  <si>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</si>
  <si>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</si>
  <si>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</si>
  <si>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</si>
  <si>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</si>
  <si>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</si>
  <si>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</si>
  <si>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</si>
  <si>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</si>
  <si>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</si>
  <si>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</si>
  <si>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</si>
  <si>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</si>
  <si>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</si>
  <si>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</si>
  <si>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</si>
  <si>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</si>
  <si>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</si>
  <si>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</si>
  <si>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</si>
  <si>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</si>
  <si>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</si>
  <si>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</si>
  <si>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</si>
  <si>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</si>
  <si>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</si>
  <si>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</si>
  <si>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</si>
  <si>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</si>
  <si>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</si>
  <si>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</si>
  <si>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</si>
  <si>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</si>
  <si>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</si>
  <si>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</si>
  <si>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</si>
  <si>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</si>
  <si>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</si>
  <si>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</si>
  <si>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</si>
  <si>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</si>
  <si>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</si>
  <si>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</si>
  <si>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</si>
  <si>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</si>
  <si>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</si>
  <si>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</si>
  <si>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</si>
  <si>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</si>
  <si>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</si>
  <si>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</si>
  <si>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</si>
  <si>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</si>
  <si>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</si>
  <si>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</si>
  <si>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</si>
  <si>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</si>
  <si>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</si>
  <si>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</si>
  <si>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</si>
  <si>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</si>
  <si>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</si>
  <si>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</si>
  <si>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</si>
  <si>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</si>
  <si>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</si>
  <si>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</si>
  <si>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</si>
  <si>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</si>
  <si>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</si>
  <si>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</si>
  <si>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</si>
  <si>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</si>
  <si>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</si>
  <si>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</si>
  <si>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</si>
  <si>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</si>
  <si>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</si>
  <si>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</si>
  <si>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</si>
  <si>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</si>
  <si>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</si>
  <si>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</si>
  <si>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</si>
  <si>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</si>
  <si>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</si>
  <si>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</si>
  <si>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</si>
  <si>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</si>
  <si>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</si>
  <si>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</si>
  <si>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</si>
  <si>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</si>
  <si>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</si>
  <si>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</si>
  <si>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</si>
  <si>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</si>
  <si>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</si>
  <si>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</si>
  <si>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</si>
  <si>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</si>
  <si>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</si>
  <si>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</si>
  <si>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</si>
  <si>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</si>
  <si>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</si>
  <si>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</si>
  <si>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</si>
  <si>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</si>
  <si>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</si>
  <si>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</si>
  <si>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</si>
  <si>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</si>
  <si>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</si>
  <si>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</si>
  <si>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</si>
  <si>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</si>
  <si>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</si>
  <si>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</si>
  <si>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</si>
  <si>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</si>
  <si>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</si>
  <si>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</si>
  <si>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</si>
  <si>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</si>
  <si>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</si>
  <si>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</si>
  <si>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</si>
  <si>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</si>
  <si>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</si>
  <si>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</si>
  <si>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</si>
  <si>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</si>
  <si>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</si>
  <si>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</si>
  <si>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</si>
  <si>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</si>
  <si>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</si>
  <si>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</si>
  <si>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</si>
  <si>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</si>
  <si>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</si>
  <si>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</si>
  <si>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</si>
  <si>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</si>
  <si>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</si>
  <si>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</si>
  <si>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</si>
  <si>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</si>
  <si>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</si>
  <si>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</si>
  <si>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</si>
  <si>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</si>
  <si>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</si>
  <si>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</si>
  <si>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</si>
  <si>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</si>
  <si>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</si>
  <si>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</si>
  <si>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</si>
  <si>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</si>
  <si>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</si>
  <si>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</si>
  <si>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</si>
  <si>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</si>
  <si>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</si>
  <si>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</si>
  <si>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</si>
  <si>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</si>
  <si>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</si>
  <si>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</si>
  <si>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</si>
  <si>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</si>
  <si>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</si>
  <si>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</si>
  <si>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</si>
  <si>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</si>
  <si>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</si>
  <si>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</si>
  <si>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</si>
  <si>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</si>
  <si>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</si>
  <si>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</si>
  <si>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</si>
  <si>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</si>
  <si>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</si>
  <si>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</si>
  <si>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</si>
  <si>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</si>
  <si>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</si>
  <si>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</si>
  <si>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</si>
  <si>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</si>
  <si>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</si>
  <si>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</si>
  <si>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</si>
  <si>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</si>
  <si>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</si>
  <si>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</si>
  <si>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</si>
  <si>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</si>
  <si>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</si>
  <si>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</si>
  <si>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</si>
  <si>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</si>
  <si>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</si>
  <si>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</si>
  <si>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</si>
  <si>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</si>
  <si>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</si>
  <si>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</si>
  <si>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</si>
  <si>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</si>
  <si>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</si>
  <si>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</si>
  <si>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</si>
  <si>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</si>
  <si>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</si>
  <si>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</si>
  <si>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</si>
  <si>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</si>
  <si>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</si>
  <si>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</si>
  <si>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</si>
  <si>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</si>
  <si>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</si>
  <si>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</si>
  <si>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</si>
  <si>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</si>
  <si>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</si>
  <si>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</si>
  <si>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</si>
  <si>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</si>
  <si>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</si>
  <si>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</si>
  <si>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</si>
  <si>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</si>
  <si>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</si>
  <si>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</si>
  <si>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</si>
  <si>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</si>
  <si>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</si>
  <si>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</si>
  <si>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</si>
  <si>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</si>
  <si>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</si>
  <si>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</si>
  <si>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</si>
  <si>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</si>
  <si>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</si>
  <si>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</si>
  <si>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</si>
  <si>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</si>
  <si>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</si>
  <si>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</si>
  <si>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</si>
  <si>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</si>
  <si>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</si>
  <si>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</si>
  <si>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</si>
  <si>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</si>
  <si>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</si>
  <si>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</si>
  <si>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</si>
  <si>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</si>
  <si>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</si>
  <si>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</si>
  <si>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</si>
  <si>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</si>
  <si>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</si>
  <si>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</si>
  <si>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</si>
  <si>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</si>
  <si>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</si>
  <si>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</si>
  <si>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</si>
  <si>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</si>
  <si>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</si>
  <si>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</si>
  <si>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</si>
  <si>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</si>
  <si>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</si>
  <si>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</si>
  <si>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</si>
  <si>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</si>
  <si>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</si>
  <si>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</si>
  <si>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</si>
  <si>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</si>
  <si>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</si>
  <si>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</si>
  <si>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</si>
  <si>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</si>
  <si>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</si>
  <si>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</si>
  <si>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</si>
  <si>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</si>
  <si>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</si>
  <si>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</si>
  <si>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</si>
  <si>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</si>
  <si>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</si>
  <si>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</si>
  <si>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</si>
  <si>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</si>
  <si>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</si>
  <si>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</si>
  <si>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</si>
  <si>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</si>
  <si>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</si>
  <si>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</si>
  <si>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</si>
  <si>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</si>
  <si>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</si>
  <si>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</si>
  <si>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</si>
  <si>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</si>
  <si>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</si>
  <si>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</si>
  <si>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</si>
  <si>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</si>
  <si>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</si>
  <si>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</si>
  <si>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</si>
  <si>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</si>
  <si>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</si>
  <si>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</si>
  <si>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</si>
  <si>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</si>
  <si>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</si>
  <si>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</si>
  <si>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</si>
  <si>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</si>
  <si>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</si>
  <si>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</si>
  <si>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</si>
  <si>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</si>
  <si>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</si>
  <si>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</si>
  <si>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</si>
  <si>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</si>
  <si>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</si>
  <si>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</si>
  <si>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</si>
  <si>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</si>
  <si>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</si>
  <si>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</si>
  <si>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</si>
  <si>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</si>
  <si>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</si>
  <si>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</si>
  <si>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</si>
  <si>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</si>
  <si>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</si>
  <si>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</si>
  <si>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</si>
  <si>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</si>
  <si>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</si>
  <si>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</si>
  <si>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</si>
  <si>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</si>
  <si>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</si>
  <si>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</si>
  <si>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</si>
  <si>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</si>
  <si>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</si>
  <si>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</si>
  <si>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</si>
  <si>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</si>
  <si>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</si>
  <si>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</si>
  <si>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</si>
  <si>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</si>
  <si>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</si>
  <si>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</si>
  <si>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</si>
  <si>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</si>
  <si>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</si>
  <si>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</si>
  <si>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</si>
  <si>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</si>
  <si>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</si>
  <si>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</si>
  <si>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</si>
  <si>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</si>
  <si>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</si>
  <si>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</si>
  <si>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</si>
  <si>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</si>
  <si>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</si>
  <si>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</si>
  <si>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</si>
  <si>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</si>
  <si>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</si>
  <si>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</si>
  <si>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</si>
  <si>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</si>
  <si>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</si>
  <si>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</si>
  <si>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</si>
  <si>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</si>
  <si>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</si>
  <si>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</si>
  <si>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</si>
  <si>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</si>
  <si>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</si>
  <si>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</si>
  <si>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</si>
  <si>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</si>
  <si>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</si>
  <si>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</si>
  <si>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</si>
  <si>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</si>
  <si>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</si>
  <si>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</si>
  <si>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</si>
  <si>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</si>
  <si>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</si>
  <si>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</si>
  <si>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</si>
  <si>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</si>
  <si>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</si>
  <si>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</si>
  <si>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</si>
  <si>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</si>
  <si>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</si>
  <si>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</si>
  <si>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</si>
  <si>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</si>
  <si>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</si>
  <si>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</si>
  <si>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</si>
  <si>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</si>
  <si>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</si>
  <si>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</si>
  <si>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</si>
  <si>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</si>
  <si>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</si>
  <si>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</si>
  <si>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</si>
  <si>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</si>
  <si>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</si>
  <si>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</si>
  <si>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</si>
  <si>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</si>
  <si>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</si>
  <si>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</si>
  <si>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</si>
  <si>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</si>
  <si>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</si>
  <si>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</si>
  <si>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</si>
  <si>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</si>
  <si>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</si>
  <si>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</si>
  <si>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</si>
  <si>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</si>
  <si>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</si>
  <si>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</si>
  <si>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</si>
  <si>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</si>
  <si>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</si>
  <si>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</si>
  <si>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</si>
  <si>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</si>
  <si>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</si>
  <si>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</si>
  <si>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</si>
  <si>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</si>
  <si>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</si>
  <si>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</si>
  <si>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</si>
  <si>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</si>
  <si>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</si>
  <si>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</si>
  <si>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</si>
  <si>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</si>
  <si>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</si>
  <si>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</si>
  <si>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</si>
  <si>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</si>
  <si>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</si>
  <si>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</si>
  <si>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</si>
  <si>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</si>
  <si>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</si>
  <si>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</si>
  <si>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</si>
  <si>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</si>
  <si>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</si>
  <si>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</si>
  <si>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</si>
  <si>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</si>
  <si>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</si>
  <si>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</si>
  <si>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</si>
  <si>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</si>
  <si>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</si>
  <si>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</si>
  <si>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</si>
  <si>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</si>
  <si>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</si>
  <si>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</si>
  <si>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</si>
  <si>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</si>
  <si>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</si>
  <si>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</si>
  <si>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</si>
  <si>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</si>
  <si>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</si>
  <si>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</si>
  <si>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</si>
  <si>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</si>
  <si>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</si>
  <si>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</si>
  <si>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</si>
  <si>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</si>
  <si>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</si>
  <si>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</si>
  <si>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</si>
  <si>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</si>
  <si>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</si>
  <si>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</si>
  <si>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</si>
  <si>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</si>
  <si>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</si>
  <si>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</si>
  <si>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</si>
  <si>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</si>
  <si>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</si>
  <si>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</si>
  <si>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</si>
  <si>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</si>
  <si>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</si>
  <si>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</si>
  <si>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</si>
  <si>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</si>
  <si>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</si>
  <si>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</si>
  <si>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</si>
  <si>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</si>
  <si>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</si>
  <si>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</si>
  <si>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</si>
  <si>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</si>
  <si>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</si>
  <si>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</si>
  <si>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</si>
  <si>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</si>
  <si>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</si>
  <si>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</si>
  <si>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</si>
  <si>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</si>
  <si>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</si>
  <si>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</si>
  <si>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</si>
  <si>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</si>
  <si>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</si>
  <si>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</si>
  <si>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</si>
  <si>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</si>
  <si>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</si>
  <si>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</si>
  <si>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</si>
  <si>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</si>
  <si>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</si>
  <si>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</si>
  <si>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</si>
  <si>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</si>
  <si>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</si>
  <si>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</si>
  <si>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</si>
  <si>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</si>
  <si>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</si>
  <si>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</si>
  <si>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</si>
  <si>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</si>
  <si>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</si>
  <si>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</si>
  <si>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</si>
  <si>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</si>
  <si>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</si>
  <si>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</si>
  <si>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</si>
  <si>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</si>
  <si>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</si>
  <si>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</si>
  <si>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</si>
  <si>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</si>
  <si>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</si>
  <si>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</si>
  <si>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</si>
  <si>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</si>
  <si>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</si>
  <si>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</si>
  <si>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</si>
  <si>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</si>
  <si>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</si>
  <si>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</si>
  <si>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</si>
  <si>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</si>
  <si>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</si>
  <si>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</si>
  <si>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</si>
  <si>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</si>
  <si>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</si>
  <si>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</si>
  <si>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</si>
  <si>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</si>
  <si>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</si>
  <si>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</si>
  <si>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</si>
  <si>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</si>
  <si>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</si>
  <si>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</si>
  <si>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</si>
  <si>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</si>
  <si>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</si>
  <si>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</si>
  <si>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</si>
  <si>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</si>
  <si>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</si>
  <si>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</si>
  <si>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</si>
  <si>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</si>
  <si>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</si>
  <si>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</si>
  <si>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</si>
  <si>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</si>
  <si>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</si>
  <si>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</si>
  <si>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</si>
  <si>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</si>
  <si>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</si>
  <si>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</si>
  <si>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</si>
  <si>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</si>
  <si>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</si>
  <si>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</si>
  <si>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</si>
  <si>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</si>
  <si>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</si>
  <si>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</si>
  <si>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</si>
  <si>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</si>
  <si>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</si>
  <si>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</si>
  <si>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</si>
  <si>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</si>
  <si>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</si>
  <si>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</si>
  <si>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</si>
  <si>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</si>
  <si>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</si>
  <si>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</si>
  <si>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</si>
  <si>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</si>
  <si>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</si>
  <si>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</si>
  <si>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</si>
  <si>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</si>
  <si>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</si>
  <si>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</si>
  <si>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</si>
  <si>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</si>
  <si>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</si>
  <si>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</si>
  <si>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</si>
  <si>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</si>
  <si>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</si>
  <si>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</si>
  <si>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</si>
  <si>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</si>
  <si>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</si>
  <si>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</si>
  <si>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</si>
  <si>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</si>
  <si>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</si>
  <si>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</si>
  <si>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</si>
  <si>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</si>
  <si>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</si>
  <si>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</si>
  <si>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</si>
  <si>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</si>
  <si>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</si>
  <si>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</si>
  <si>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</si>
  <si>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</si>
  <si>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</si>
  <si>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</si>
  <si>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</si>
  <si>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</si>
  <si>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</si>
  <si>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</si>
  <si>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</si>
  <si>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</si>
  <si>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</si>
  <si>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</si>
  <si>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</si>
  <si>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</si>
  <si>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</si>
  <si>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</si>
  <si>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</si>
  <si>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</si>
  <si>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</si>
  <si>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</si>
  <si>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</si>
  <si>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</si>
  <si>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</si>
  <si>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</si>
  <si>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</si>
  <si>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</si>
  <si>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</si>
  <si>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</si>
  <si>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</si>
  <si>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</si>
  <si>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</si>
  <si>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</si>
  <si>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</si>
  <si>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</si>
  <si>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</si>
  <si>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</si>
  <si>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</si>
  <si>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</si>
  <si>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</si>
  <si>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</si>
  <si>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</si>
  <si>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</si>
  <si>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</si>
  <si>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</si>
  <si>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</si>
  <si>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</si>
  <si>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</si>
  <si>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</si>
  <si>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</si>
  <si>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</si>
  <si>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</si>
  <si>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</si>
  <si>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</si>
  <si>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</si>
  <si>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</si>
  <si>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</si>
  <si>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</si>
  <si>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</si>
  <si>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</si>
  <si>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</si>
  <si>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</si>
  <si>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</si>
  <si>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</si>
  <si>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</si>
  <si>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</si>
  <si>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</si>
  <si>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</si>
  <si>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</si>
  <si>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</si>
  <si>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</si>
  <si>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</si>
  <si>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</si>
  <si>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</si>
  <si>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</si>
  <si>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</si>
  <si>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</si>
  <si>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</si>
  <si>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</si>
  <si>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</si>
  <si>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</si>
  <si>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</si>
  <si>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</si>
  <si>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</si>
  <si>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</si>
  <si>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</si>
  <si>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</si>
  <si>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</si>
  <si>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</si>
  <si>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</si>
  <si>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</si>
  <si>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</si>
  <si>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</si>
  <si>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</si>
  <si>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</si>
  <si>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</si>
  <si>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</si>
  <si>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</si>
  <si>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</si>
  <si>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</si>
  <si>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</si>
  <si>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</si>
  <si>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</si>
  <si>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</si>
  <si>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</si>
  <si>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</si>
  <si>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</si>
  <si>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</si>
  <si>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</si>
  <si>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</si>
  <si>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</si>
  <si>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</si>
  <si>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</si>
  <si>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</si>
  <si>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</si>
  <si>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</si>
  <si>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</si>
  <si>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</si>
  <si>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</si>
  <si>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</si>
  <si>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</si>
  <si>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</si>
  <si>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</si>
  <si>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</si>
  <si>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</si>
  <si>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</si>
  <si>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</si>
  <si>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</si>
  <si>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</si>
  <si>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</si>
  <si>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</si>
  <si>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</si>
  <si>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</si>
  <si>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</si>
  <si>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</si>
  <si>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</si>
  <si>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</si>
  <si>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</si>
  <si>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</si>
  <si>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</si>
  <si>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</si>
  <si>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</si>
  <si>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</si>
  <si>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</si>
  <si>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</si>
  <si>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</si>
  <si>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</si>
  <si>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</si>
  <si>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</si>
  <si>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</si>
  <si>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</si>
  <si>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</si>
  <si>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</si>
  <si>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</si>
  <si>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</si>
  <si>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</si>
  <si>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</si>
  <si>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</si>
  <si>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</si>
  <si>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</si>
  <si>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</si>
  <si>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</si>
  <si>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</si>
  <si>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</si>
  <si>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</si>
  <si>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</si>
  <si>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</si>
  <si>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</si>
  <si>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</si>
  <si>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</si>
  <si>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</si>
  <si>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</si>
  <si>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</si>
  <si>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</si>
  <si>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</si>
  <si>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</si>
  <si>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</si>
  <si>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</si>
  <si>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</si>
  <si>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</si>
  <si>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</si>
  <si>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</si>
  <si>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</si>
  <si>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</si>
  <si>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</si>
  <si>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</si>
  <si>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</si>
  <si>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</si>
  <si>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</si>
  <si>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</si>
  <si>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</si>
  <si>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</si>
  <si>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</si>
  <si>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</si>
  <si>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</si>
  <si>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</si>
  <si>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</si>
  <si>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</si>
  <si>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</si>
  <si>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</si>
  <si>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</si>
  <si>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</si>
  <si>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</si>
  <si>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</si>
  <si>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</si>
  <si>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</si>
  <si>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</si>
  <si>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</si>
  <si>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</si>
  <si>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</si>
  <si>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</si>
  <si>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</si>
  <si>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</si>
  <si>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</si>
  <si>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</si>
  <si>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</si>
  <si>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</si>
  <si>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</si>
  <si>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</si>
  <si>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</si>
  <si>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</si>
  <si>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</si>
  <si>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</si>
  <si>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</si>
  <si>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</si>
  <si>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</si>
  <si>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</si>
  <si>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</si>
  <si>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</si>
  <si>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</si>
  <si>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</si>
  <si>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</si>
  <si>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</si>
  <si>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</si>
  <si>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</si>
  <si>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</si>
  <si>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</si>
  <si>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</si>
  <si>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</si>
  <si>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</si>
  <si>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</si>
  <si>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</si>
  <si>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</si>
  <si>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</si>
  <si>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</si>
  <si>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</si>
  <si>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</si>
  <si>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</si>
  <si>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</si>
  <si>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</si>
  <si>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</si>
  <si>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</si>
  <si>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</si>
  <si>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</si>
  <si>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</si>
  <si>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</si>
  <si>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</si>
  <si>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</si>
  <si>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</si>
  <si>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</si>
  <si>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</si>
  <si>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</si>
  <si>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</si>
  <si>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</si>
  <si>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</si>
  <si>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</si>
  <si>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</si>
  <si>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</si>
  <si>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</si>
  <si>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</si>
  <si>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</si>
  <si>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</si>
  <si>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</si>
  <si>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</si>
  <si>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</si>
  <si>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</si>
  <si>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</si>
  <si>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</si>
  <si>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</si>
  <si>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</si>
  <si>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</si>
  <si>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</si>
  <si>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</si>
  <si>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</si>
  <si>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</si>
  <si>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</si>
  <si>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</si>
  <si>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</si>
  <si>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</si>
  <si>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</si>
  <si>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</si>
  <si>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</si>
  <si>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</si>
  <si>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</si>
  <si>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</si>
  <si>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</si>
  <si>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</si>
  <si>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</si>
  <si>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</si>
  <si>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</si>
  <si>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</si>
  <si>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</si>
  <si>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</si>
  <si>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</si>
  <si>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</si>
  <si>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</si>
  <si>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</si>
  <si>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</si>
  <si>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</si>
  <si>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</si>
  <si>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</si>
  <si>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</si>
  <si>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</si>
  <si>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</si>
  <si>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</si>
  <si>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</si>
  <si>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</si>
  <si>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</si>
  <si>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</si>
  <si>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</si>
  <si>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</si>
  <si>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</si>
  <si>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</si>
  <si>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</si>
  <si>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</si>
  <si>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</si>
  <si>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</si>
  <si>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</si>
  <si>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</si>
  <si>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</si>
  <si>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</si>
  <si>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</si>
  <si>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</si>
  <si>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</si>
  <si>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</si>
  <si>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</si>
  <si>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</si>
  <si>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</si>
  <si>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</si>
  <si>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</si>
  <si>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</si>
  <si>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</si>
  <si>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</si>
  <si>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</si>
  <si>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</si>
  <si>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</si>
  <si>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</si>
  <si>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</si>
  <si>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</si>
  <si>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</si>
  <si>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</si>
  <si>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</si>
  <si>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</si>
  <si>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</si>
  <si>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</si>
  <si>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</si>
  <si>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</si>
  <si>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</si>
  <si>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</si>
  <si>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</si>
  <si>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</si>
  <si>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</si>
  <si>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</si>
  <si>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</si>
  <si>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</si>
  <si>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</si>
  <si>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</si>
  <si>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</si>
  <si>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</si>
  <si>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</si>
  <si>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</si>
  <si>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</si>
  <si>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</si>
  <si>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</si>
  <si>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</si>
  <si>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</si>
  <si>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</si>
  <si>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</si>
  <si>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</si>
  <si>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</si>
  <si>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</si>
  <si>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</si>
  <si>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</si>
  <si>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</si>
  <si>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</si>
  <si>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</si>
  <si>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</si>
  <si>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</si>
  <si>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</si>
  <si>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</si>
  <si>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</si>
  <si>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</si>
  <si>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</si>
  <si>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</si>
  <si>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</si>
  <si>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</si>
  <si>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</si>
  <si>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</si>
  <si>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</si>
  <si>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</si>
  <si>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</si>
  <si>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</si>
  <si>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</si>
  <si>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</si>
  <si>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</si>
  <si>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</si>
  <si>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</si>
  <si>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</si>
  <si>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</si>
  <si>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</si>
  <si>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</si>
  <si>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</si>
  <si>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</si>
  <si>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</si>
  <si>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</si>
  <si>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</si>
  <si>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</si>
  <si>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</si>
  <si>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</si>
  <si>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</si>
  <si>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</si>
  <si>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</si>
  <si>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</si>
  <si>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</si>
  <si>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</si>
  <si>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</si>
  <si>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</si>
  <si>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</si>
  <si>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</si>
  <si>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</si>
  <si>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</si>
  <si>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</si>
  <si>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</si>
  <si>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</si>
  <si>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</si>
  <si>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</si>
  <si>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</si>
  <si>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</si>
  <si>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</si>
  <si>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</si>
  <si>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</si>
  <si>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</si>
  <si>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</si>
  <si>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</si>
  <si>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</si>
  <si>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</si>
  <si>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</si>
  <si>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</si>
  <si>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</si>
  <si>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</si>
  <si>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</si>
  <si>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</si>
  <si>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</si>
  <si>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</si>
  <si>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</si>
  <si>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</si>
  <si>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</si>
  <si>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</si>
  <si>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</si>
  <si>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</si>
  <si>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</si>
  <si>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</si>
  <si>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</si>
  <si>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</si>
  <si>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</si>
  <si>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</si>
  <si>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</si>
  <si>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</si>
  <si>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</si>
  <si>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</si>
  <si>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</si>
  <si>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</si>
  <si>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</si>
  <si>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</si>
  <si>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</si>
  <si>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</si>
  <si>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</si>
  <si>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</si>
  <si>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</si>
  <si>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</si>
  <si>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</si>
  <si>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</si>
  <si>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</si>
  <si>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</si>
  <si>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</si>
  <si>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</si>
  <si>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</si>
  <si>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</si>
  <si>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</si>
  <si>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</si>
  <si>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</si>
  <si>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</si>
  <si>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</si>
  <si>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</si>
  <si>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</si>
  <si>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</si>
  <si>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</si>
  <si>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</si>
  <si>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</si>
  <si>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</si>
  <si>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</si>
  <si>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</si>
  <si>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</si>
  <si>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</si>
  <si>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</si>
  <si>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</si>
  <si>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</si>
  <si>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</si>
  <si>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</si>
  <si>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</si>
  <si>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</si>
  <si>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</si>
  <si>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</si>
  <si>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</si>
  <si>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</si>
  <si>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</si>
  <si>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</si>
  <si>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</si>
  <si>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</si>
  <si>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</si>
  <si>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</si>
  <si>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</si>
  <si>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</si>
  <si>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</si>
  <si>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</si>
  <si>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</si>
  <si>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</si>
  <si>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</si>
  <si>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</si>
  <si>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</si>
  <si>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</si>
  <si>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</si>
  <si>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</si>
  <si>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</si>
  <si>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</si>
  <si>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</si>
  <si>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</si>
  <si>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</si>
  <si>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</si>
  <si>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</si>
  <si>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</si>
  <si>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</si>
  <si>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</si>
  <si>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</si>
  <si>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</si>
  <si>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</si>
  <si>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</si>
  <si>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</si>
  <si>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</si>
  <si>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</si>
  <si>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</si>
  <si>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</si>
  <si>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</si>
  <si>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</si>
  <si>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</si>
  <si>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</si>
  <si>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</si>
  <si>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</si>
  <si>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</si>
  <si>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</si>
  <si>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</si>
  <si>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</si>
  <si>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</si>
  <si>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</si>
  <si>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</si>
  <si>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</si>
  <si>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</si>
  <si>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</si>
  <si>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</si>
  <si>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</si>
  <si>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</si>
  <si>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</si>
  <si>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</si>
  <si>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</si>
  <si>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</si>
  <si>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</si>
  <si>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</si>
  <si>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</si>
  <si>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</si>
  <si>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</si>
  <si>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</si>
  <si>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</si>
  <si>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</si>
  <si>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</si>
  <si>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</si>
  <si>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</si>
  <si>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</si>
  <si>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</si>
  <si>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</si>
  <si>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</si>
  <si>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</si>
  <si>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</si>
  <si>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</si>
  <si>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</si>
  <si>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</si>
  <si>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</si>
  <si>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</si>
  <si>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</si>
  <si>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</si>
  <si>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</si>
  <si>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</si>
  <si>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</si>
  <si>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</si>
  <si>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</si>
  <si>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</si>
  <si>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</si>
  <si>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</si>
  <si>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</si>
  <si>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</si>
  <si>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</si>
  <si>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</si>
  <si>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</si>
  <si>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</si>
  <si>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</si>
  <si>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</si>
  <si>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</si>
  <si>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</si>
  <si>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</si>
  <si>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</si>
  <si>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</si>
  <si>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</si>
  <si>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</si>
  <si>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</si>
  <si>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</si>
  <si>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</si>
  <si>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</si>
  <si>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</si>
  <si>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</si>
  <si>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</si>
  <si>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</si>
  <si>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</si>
  <si>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</si>
  <si>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</si>
  <si>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</si>
  <si>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</si>
  <si>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</si>
  <si>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</si>
  <si>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</si>
  <si>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</si>
  <si>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</si>
  <si>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</si>
  <si>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</si>
  <si>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</si>
  <si>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</si>
  <si>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</si>
  <si>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</si>
  <si>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</si>
  <si>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</si>
  <si>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</si>
  <si>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</si>
  <si>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</si>
  <si>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</si>
  <si>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</si>
  <si>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</si>
  <si>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</si>
  <si>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</si>
  <si>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</si>
  <si>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</si>
  <si>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</si>
  <si>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</si>
  <si>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</si>
  <si>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</si>
  <si>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</si>
  <si>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</si>
  <si>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</si>
  <si>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</si>
  <si>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</si>
  <si>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</si>
  <si>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</si>
  <si>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</si>
  <si>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</si>
  <si>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</si>
  <si>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</si>
  <si>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</si>
  <si>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</si>
  <si>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</si>
  <si>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</si>
  <si>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</si>
  <si>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</si>
  <si>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</si>
  <si>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</si>
  <si>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</si>
  <si>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</si>
  <si>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</si>
  <si>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</si>
  <si>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</si>
  <si>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</si>
  <si>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</si>
  <si>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</si>
  <si>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</si>
  <si>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</si>
  <si>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</si>
  <si>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</si>
  <si>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</si>
  <si>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</si>
  <si>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</si>
  <si>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</si>
  <si>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</si>
  <si>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</si>
  <si>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</si>
  <si>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</si>
  <si>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</si>
  <si>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</si>
  <si>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</si>
  <si>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</si>
  <si>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</si>
  <si>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</si>
  <si>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</si>
  <si>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</si>
  <si>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</si>
  <si>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</si>
  <si>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</si>
  <si>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</si>
  <si>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</si>
  <si>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</si>
  <si>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</si>
  <si>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</si>
  <si>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</si>
  <si>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</si>
  <si>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</si>
  <si>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</si>
  <si>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</si>
  <si>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</si>
  <si>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</si>
  <si>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</si>
  <si>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</si>
  <si>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</si>
  <si>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</si>
  <si>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</si>
  <si>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</si>
  <si>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</si>
  <si>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</si>
  <si>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</si>
  <si>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</si>
  <si>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</si>
  <si>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</si>
  <si>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</si>
  <si>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</si>
  <si>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</si>
  <si>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</si>
  <si>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</si>
  <si>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</si>
  <si>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</si>
  <si>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</si>
  <si>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</si>
  <si>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</si>
  <si>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</si>
  <si>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</si>
  <si>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</si>
  <si>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</si>
  <si>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</si>
  <si>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</si>
  <si>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</si>
  <si>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</si>
  <si>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</si>
  <si>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</si>
  <si>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</si>
  <si>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</si>
  <si>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</si>
  <si>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</si>
  <si>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</si>
  <si>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</si>
  <si>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</si>
  <si>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</si>
  <si>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</si>
  <si>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</si>
  <si>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</si>
  <si>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</si>
  <si>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</si>
  <si>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</si>
  <si>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</si>
  <si>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</si>
  <si>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</si>
  <si>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</si>
  <si>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</si>
  <si>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</si>
  <si>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</si>
  <si>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</si>
  <si>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</si>
  <si>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</si>
  <si>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</si>
  <si>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</si>
  <si>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</si>
  <si>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</si>
  <si>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</si>
  <si>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</si>
  <si>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</si>
  <si>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</si>
  <si>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</si>
  <si>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</si>
  <si>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</si>
  <si>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</si>
  <si>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</si>
  <si>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</si>
  <si>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</si>
  <si>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</si>
  <si>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</si>
  <si>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</si>
  <si>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</si>
  <si>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</si>
  <si>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</si>
  <si>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</si>
  <si>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</si>
  <si>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</si>
  <si>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</si>
  <si>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</si>
  <si>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</si>
  <si>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</si>
  <si>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</si>
  <si>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</si>
  <si>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</si>
  <si>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</si>
  <si>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</si>
  <si>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</si>
  <si>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</si>
  <si>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</si>
  <si>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</si>
  <si>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</si>
  <si>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</si>
  <si>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</si>
  <si>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</si>
  <si>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</si>
  <si>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</si>
  <si>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</si>
  <si>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</si>
  <si>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</si>
  <si>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</si>
  <si>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</si>
  <si>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</si>
  <si>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</si>
  <si>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</si>
  <si>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</si>
  <si>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</si>
  <si>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</si>
  <si>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</si>
  <si>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</si>
  <si>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</si>
  <si>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</si>
  <si>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</si>
  <si>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</si>
  <si>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</si>
  <si>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</si>
  <si>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</si>
  <si>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</si>
  <si>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</si>
  <si>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</si>
  <si>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</si>
  <si>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</si>
  <si>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</si>
  <si>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</si>
  <si>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</si>
  <si>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</si>
  <si>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</si>
  <si>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</si>
  <si>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</si>
  <si>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</si>
  <si>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</si>
  <si>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</si>
  <si>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</si>
  <si>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</si>
  <si>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</si>
  <si>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</si>
  <si>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</si>
  <si>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</si>
  <si>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</si>
  <si>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</si>
  <si>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</si>
  <si>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</si>
  <si>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</si>
  <si>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</si>
  <si>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</si>
  <si>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</si>
  <si>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</si>
  <si>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</si>
  <si>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</si>
  <si>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</si>
  <si>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</si>
  <si>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</si>
  <si>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</si>
  <si>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</si>
  <si>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</si>
  <si>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</si>
  <si>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</si>
  <si>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</si>
  <si>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</si>
  <si>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</si>
  <si>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</si>
  <si>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</si>
  <si>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</si>
  <si>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</si>
  <si>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</si>
  <si>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</si>
  <si>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</si>
  <si>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</si>
  <si>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</si>
  <si>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</si>
  <si>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</si>
  <si>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</si>
  <si>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</si>
  <si>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</si>
  <si>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</si>
  <si>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</si>
  <si>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</si>
  <si>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</si>
  <si>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</si>
  <si>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</si>
  <si>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</si>
  <si>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</si>
  <si>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</si>
  <si>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</si>
  <si>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</si>
  <si>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</si>
  <si>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</si>
  <si>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</si>
  <si>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</si>
  <si>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</si>
  <si>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</si>
  <si>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</si>
  <si>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</si>
  <si>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</si>
  <si>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</si>
  <si>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</si>
  <si>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</si>
  <si>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</si>
  <si>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</si>
  <si>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</si>
  <si>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</si>
  <si>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</si>
  <si>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</si>
  <si>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</si>
  <si>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</si>
  <si>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</si>
  <si>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</si>
  <si>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</si>
  <si>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</si>
  <si>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</si>
  <si>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</si>
  <si>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</si>
  <si>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</si>
  <si>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</si>
  <si>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</si>
  <si>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</si>
  <si>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</si>
  <si>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</si>
  <si>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</si>
  <si>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</si>
  <si>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</si>
  <si>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</si>
  <si>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</si>
  <si>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</si>
  <si>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</si>
  <si>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</si>
  <si>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</si>
  <si>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</si>
  <si>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</si>
  <si>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</si>
  <si>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</si>
  <si>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</si>
  <si>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</si>
  <si>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</si>
  <si>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</si>
  <si>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</si>
  <si>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</si>
  <si>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</si>
  <si>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</si>
  <si>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</si>
  <si>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</si>
  <si>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</si>
  <si>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</si>
  <si>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</si>
  <si>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</si>
  <si>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</si>
  <si>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</si>
  <si>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</si>
  <si>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</si>
  <si>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</si>
  <si>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</si>
  <si>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</si>
  <si>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</si>
  <si>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</si>
  <si>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</si>
  <si>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</si>
  <si>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</si>
  <si>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</si>
  <si>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</si>
  <si>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</si>
  <si>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</si>
  <si>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</si>
  <si>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</si>
  <si>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</si>
  <si>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</si>
  <si>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</si>
  <si>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</si>
  <si>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</si>
  <si>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</si>
  <si>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</si>
  <si>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</si>
  <si>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</si>
  <si>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</si>
  <si>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</si>
  <si>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</si>
  <si>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</si>
  <si>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</si>
  <si>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</si>
  <si>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</si>
  <si>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</si>
  <si>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</si>
  <si>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</si>
  <si>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</si>
  <si>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</si>
  <si>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</si>
  <si>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</si>
  <si>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</si>
  <si>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</si>
  <si>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</si>
  <si>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</si>
  <si>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</si>
  <si>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</si>
  <si>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</si>
  <si>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</si>
  <si>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</si>
  <si>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</si>
  <si>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</si>
  <si>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</si>
  <si>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</si>
  <si>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</si>
  <si>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</si>
  <si>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</si>
  <si>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</si>
  <si>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</si>
  <si>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</si>
  <si>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</si>
  <si>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</si>
  <si>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</si>
  <si>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</si>
  <si>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</si>
  <si>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</si>
  <si>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</si>
  <si>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</si>
  <si>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</si>
  <si>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</si>
  <si>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</si>
  <si>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</si>
  <si>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</si>
  <si>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</si>
  <si>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</si>
  <si>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</si>
  <si>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</si>
  <si>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</si>
  <si>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</si>
  <si>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</si>
  <si>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</si>
  <si>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</si>
  <si>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</si>
  <si>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</si>
  <si>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</si>
  <si>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</si>
  <si>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</si>
  <si>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</si>
  <si>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</si>
  <si>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</si>
  <si>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</si>
  <si>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</si>
  <si>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</si>
  <si>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</si>
  <si>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</si>
  <si>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</si>
  <si>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</si>
  <si>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</si>
  <si>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</si>
  <si>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</si>
  <si>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</si>
  <si>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</si>
  <si>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</si>
  <si>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</si>
  <si>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</si>
  <si>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</si>
  <si>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</si>
  <si>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</si>
  <si>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</si>
  <si>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</si>
  <si>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</si>
  <si>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</si>
  <si>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</si>
  <si>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</si>
  <si>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</si>
  <si>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</si>
  <si>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</si>
  <si>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</si>
  <si>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</si>
  <si>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</si>
  <si>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</si>
  <si>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</si>
  <si>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</si>
  <si>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</si>
  <si>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</si>
  <si>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</si>
  <si>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</si>
  <si>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</si>
  <si>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</si>
  <si>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</si>
  <si>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</si>
  <si>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</si>
  <si>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</si>
  <si>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</si>
  <si>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</si>
  <si>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</si>
  <si>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</si>
  <si>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</si>
  <si>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</si>
  <si>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</si>
  <si>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</si>
  <si>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</si>
  <si>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</si>
  <si>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</si>
  <si>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</si>
  <si>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</si>
  <si>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</si>
  <si>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</si>
  <si>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</si>
  <si>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</si>
  <si>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</si>
  <si>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</si>
  <si>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</si>
  <si>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</si>
  <si>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</si>
  <si>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</si>
  <si>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</si>
  <si>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</si>
  <si>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</si>
  <si>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</si>
  <si>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</si>
  <si>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</si>
  <si>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</si>
  <si>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</si>
  <si>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</si>
  <si>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</si>
  <si>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</si>
  <si>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</si>
  <si>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</si>
  <si>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</si>
  <si>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</si>
  <si>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</si>
  <si>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</si>
  <si>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</si>
  <si>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</si>
  <si>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</si>
  <si>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</si>
  <si>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</si>
  <si>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</si>
  <si>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</si>
  <si>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</si>
  <si>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</si>
  <si>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</si>
  <si>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</si>
  <si>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</si>
  <si>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</si>
  <si>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</si>
  <si>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</si>
  <si>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</si>
  <si>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</si>
  <si>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</si>
  <si>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</si>
  <si>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</si>
  <si>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</si>
  <si>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</si>
  <si>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</si>
  <si>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</si>
  <si>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</si>
  <si>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</si>
  <si>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</si>
  <si>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</si>
  <si>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</si>
  <si>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</si>
  <si>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</si>
  <si>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</si>
  <si>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</si>
  <si>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</si>
  <si>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</si>
  <si>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</si>
  <si>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</si>
  <si>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</si>
  <si>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</si>
  <si>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</si>
  <si>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</si>
  <si>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</si>
  <si>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</si>
  <si>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</si>
  <si>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</si>
  <si>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</si>
  <si>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</si>
  <si>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</si>
  <si>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</si>
  <si>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</si>
  <si>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</si>
  <si>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</si>
  <si>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</si>
  <si>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</si>
  <si>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</si>
  <si>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</si>
  <si>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</si>
  <si>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</si>
  <si>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</si>
  <si>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</si>
  <si>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</si>
  <si>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</si>
  <si>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</si>
  <si>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</si>
  <si>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</si>
  <si>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</si>
  <si>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</si>
  <si>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</si>
  <si>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</si>
  <si>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</si>
  <si>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</si>
  <si>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</si>
  <si>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</si>
  <si>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</si>
  <si>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</si>
  <si>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</si>
  <si>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</si>
  <si>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</si>
  <si>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</si>
  <si>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</si>
  <si>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</si>
  <si>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</si>
  <si>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</si>
  <si>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</si>
  <si>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</si>
  <si>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</si>
  <si>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</si>
  <si>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</si>
  <si>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</si>
  <si>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</si>
  <si>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</si>
  <si>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</si>
  <si>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</si>
  <si>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</si>
  <si>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</si>
  <si>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</si>
  <si>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</si>
  <si>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</si>
  <si>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</si>
  <si>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</si>
  <si>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</si>
  <si>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</si>
  <si>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</si>
  <si>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</si>
  <si>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</si>
  <si>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</si>
  <si>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</si>
  <si>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</si>
  <si>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</si>
  <si>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</si>
  <si>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</si>
  <si>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</si>
  <si>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</si>
  <si>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</si>
  <si>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</si>
  <si>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</si>
  <si>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</si>
  <si>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</si>
  <si>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</si>
  <si>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</si>
  <si>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</si>
  <si>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</si>
  <si>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</si>
  <si>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</si>
  <si>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</si>
  <si>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</si>
  <si>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</si>
  <si>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</si>
  <si>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</si>
  <si>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</si>
  <si>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</si>
  <si>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</si>
  <si>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</si>
  <si>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</si>
  <si>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</si>
  <si>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</si>
  <si>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</si>
  <si>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</si>
  <si>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</si>
  <si>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</si>
  <si>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</si>
  <si>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</si>
  <si>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</si>
  <si>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</si>
  <si>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</si>
  <si>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</si>
  <si>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</si>
  <si>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</si>
  <si>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</si>
  <si>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</si>
  <si>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</si>
  <si>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</si>
  <si>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</si>
  <si>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</si>
  <si>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</si>
  <si>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</si>
  <si>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</si>
  <si>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</si>
  <si>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</si>
  <si>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</si>
  <si>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</si>
  <si>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</si>
  <si>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</si>
  <si>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</si>
  <si>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</si>
  <si>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</si>
  <si>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</si>
  <si>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</si>
  <si>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</si>
  <si>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</si>
  <si>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</si>
  <si>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</si>
  <si>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</si>
  <si>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</si>
  <si>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</si>
  <si>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</si>
  <si>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</si>
  <si>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</si>
  <si>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</si>
  <si>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</si>
  <si>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</si>
  <si>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</si>
  <si>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</si>
  <si>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</si>
  <si>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</si>
  <si>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</si>
  <si>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</si>
  <si>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</si>
  <si>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</si>
  <si>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</si>
  <si>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</si>
  <si>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</si>
  <si>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</si>
  <si>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</si>
  <si>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</si>
  <si>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</si>
  <si>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</si>
  <si>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</si>
  <si>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</si>
  <si>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</si>
  <si>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</si>
  <si>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</si>
  <si>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</si>
  <si>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</si>
  <si>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</si>
  <si>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</si>
  <si>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</si>
  <si>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</si>
  <si>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</si>
  <si>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</si>
  <si>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</si>
  <si>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</si>
  <si>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</si>
  <si>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</si>
  <si>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</si>
  <si>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</si>
  <si>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</si>
  <si>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</si>
  <si>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</si>
  <si>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</si>
  <si>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</si>
  <si>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</si>
  <si>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</si>
  <si>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</si>
  <si>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</si>
  <si>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</si>
  <si>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</si>
  <si>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</si>
  <si>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</si>
  <si>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</si>
  <si>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</si>
  <si>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</si>
  <si>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</si>
  <si>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</si>
  <si>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</si>
  <si>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</si>
  <si>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</si>
  <si>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</si>
  <si>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</si>
  <si>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</si>
  <si>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</si>
  <si>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</si>
  <si>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</si>
  <si>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</si>
  <si>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</si>
  <si>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</si>
  <si>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</si>
  <si>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</si>
  <si>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</si>
  <si>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</si>
  <si>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</si>
  <si>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</si>
  <si>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</si>
  <si>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</si>
  <si>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</si>
  <si>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</si>
  <si>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</si>
  <si>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</si>
  <si>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</si>
  <si>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</si>
  <si>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</si>
  <si>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</si>
  <si>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</si>
  <si>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</si>
  <si>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</si>
  <si>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</si>
  <si>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</si>
  <si>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</si>
  <si>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</si>
  <si>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</si>
  <si>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</si>
  <si>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</si>
  <si>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</si>
  <si>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</si>
  <si>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</si>
  <si>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</si>
  <si>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</si>
  <si>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</si>
  <si>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</si>
  <si>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</si>
  <si>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</si>
  <si>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</si>
  <si>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</si>
  <si>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</si>
  <si>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</si>
  <si>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</si>
  <si>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</si>
  <si>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</si>
  <si>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</si>
  <si>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</si>
  <si>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</si>
  <si>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</si>
  <si>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</si>
  <si>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</si>
  <si>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</si>
  <si>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</si>
  <si>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</si>
  <si>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</si>
  <si>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</si>
  <si>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</si>
  <si>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</si>
  <si>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</si>
  <si>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</si>
  <si>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</si>
  <si>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</si>
  <si>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</si>
  <si>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</si>
  <si>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</si>
  <si>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</si>
  <si>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</si>
  <si>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</si>
  <si>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</si>
  <si>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</si>
  <si>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</si>
  <si>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</si>
  <si>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</si>
  <si>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</si>
  <si>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</si>
  <si>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</si>
  <si>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</si>
  <si>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</si>
  <si>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</si>
  <si>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</si>
  <si>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</si>
  <si>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</si>
  <si>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</si>
  <si>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</si>
  <si>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</si>
  <si>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</si>
  <si>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</si>
  <si>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</si>
  <si>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</si>
  <si>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</si>
  <si>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</si>
  <si>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</si>
  <si>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</si>
  <si>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</si>
  <si>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</si>
  <si>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</si>
  <si>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</si>
  <si>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</si>
  <si>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</si>
  <si>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</si>
  <si>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</si>
  <si>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</si>
  <si>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</si>
  <si>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</si>
  <si>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</si>
  <si>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</si>
  <si>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</si>
  <si>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</si>
  <si>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</si>
  <si>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</si>
  <si>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</si>
  <si>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</si>
  <si>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</si>
  <si>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</si>
  <si>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</si>
  <si>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</si>
  <si>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</si>
  <si>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</si>
  <si>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</si>
  <si>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</si>
  <si>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</si>
  <si>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</si>
  <si>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</si>
  <si>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</si>
  <si>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</si>
  <si>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</si>
  <si>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</si>
  <si>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</si>
  <si>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</si>
  <si>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</si>
  <si>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</si>
  <si>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</si>
  <si>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</si>
  <si>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</si>
  <si>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</si>
  <si>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</si>
  <si>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</si>
  <si>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</si>
  <si>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</si>
  <si>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</si>
  <si>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</si>
  <si>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</si>
  <si>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</si>
  <si>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</si>
  <si>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</si>
  <si>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</si>
  <si>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</si>
  <si>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</si>
  <si>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</si>
  <si>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</si>
  <si>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</si>
  <si>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</si>
  <si>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</si>
  <si>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</si>
  <si>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</si>
  <si>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</si>
  <si>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</si>
  <si>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</si>
  <si>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</si>
  <si>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</si>
  <si>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</si>
  <si>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</si>
  <si>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</si>
  <si>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</si>
  <si>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</si>
  <si>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</si>
  <si>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</si>
  <si>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</si>
  <si>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</si>
  <si>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</si>
  <si>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</si>
  <si>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</si>
  <si>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</si>
  <si>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</si>
  <si>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</si>
  <si>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</si>
  <si>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</si>
  <si>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</si>
  <si>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</si>
  <si>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</si>
  <si>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</si>
  <si>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</si>
  <si>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</si>
  <si>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</si>
  <si>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</si>
  <si>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</si>
  <si>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</si>
  <si>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</si>
  <si>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</si>
  <si>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</si>
  <si>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</si>
  <si>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</si>
  <si>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</si>
  <si>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</si>
  <si>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</si>
  <si>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</si>
  <si>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</si>
  <si>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</si>
  <si>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</si>
  <si>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</si>
  <si>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</si>
  <si>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</si>
  <si>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</si>
  <si>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</si>
  <si>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</si>
  <si>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</si>
  <si>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</si>
  <si>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</si>
  <si>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</si>
  <si>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</si>
  <si>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</si>
  <si>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</si>
  <si>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</si>
  <si>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</si>
  <si>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</si>
  <si>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</si>
  <si>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</si>
  <si>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</si>
  <si>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</si>
  <si>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</si>
  <si>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</si>
  <si>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</si>
  <si>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</si>
  <si>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</si>
  <si>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</si>
  <si>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</si>
  <si>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</si>
  <si>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</si>
  <si>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</si>
  <si>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</si>
  <si>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</si>
  <si>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</si>
  <si>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</si>
  <si>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</si>
  <si>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</si>
  <si>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</si>
  <si>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</si>
  <si>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</si>
  <si>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</si>
  <si>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</si>
  <si>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</si>
  <si>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</si>
  <si>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</si>
  <si>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</si>
  <si>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</si>
  <si>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</si>
  <si>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</si>
  <si>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</si>
  <si>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</si>
  <si>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</si>
  <si>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</si>
  <si>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</si>
  <si>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</si>
  <si>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</si>
  <si>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</si>
  <si>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</si>
  <si>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</si>
  <si>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</si>
  <si>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</si>
  <si>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</si>
  <si>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</si>
  <si>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</si>
  <si>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</si>
  <si>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</si>
  <si>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</si>
  <si>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</si>
  <si>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</si>
  <si>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</si>
  <si>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</si>
  <si>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</si>
  <si>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</si>
  <si>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</si>
  <si>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</si>
  <si>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</si>
  <si>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</si>
  <si>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</si>
  <si>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</si>
  <si>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</si>
  <si>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</si>
  <si>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</si>
  <si>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</si>
  <si>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</si>
  <si>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</si>
  <si>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</si>
  <si>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</si>
  <si>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</si>
  <si>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</si>
  <si>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</si>
  <si>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</si>
  <si>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</si>
  <si>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</si>
  <si>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</si>
  <si>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</si>
  <si>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</si>
  <si>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</si>
  <si>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</si>
  <si>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</si>
  <si>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</si>
  <si>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</si>
  <si>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</si>
  <si>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</si>
  <si>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</si>
  <si>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</si>
  <si>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</si>
  <si>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</si>
  <si>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</si>
  <si>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</si>
  <si>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</si>
  <si>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</si>
  <si>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</si>
  <si>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</si>
  <si>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</si>
  <si>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</si>
  <si>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</si>
  <si>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</si>
  <si>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</si>
  <si>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</si>
  <si>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</si>
  <si>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</si>
  <si>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</si>
  <si>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</si>
  <si>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</si>
  <si>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</si>
  <si>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</si>
  <si>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</si>
  <si>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</si>
  <si>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</si>
  <si>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</si>
  <si>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</si>
  <si>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</si>
  <si>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</si>
  <si>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</si>
  <si>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</si>
  <si>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</si>
  <si>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</si>
  <si>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</si>
  <si>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</si>
  <si>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</si>
  <si>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</si>
  <si>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</si>
  <si>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</si>
  <si>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</si>
  <si>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</si>
  <si>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</si>
  <si>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</si>
  <si>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</si>
  <si>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</si>
  <si>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</si>
  <si>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</si>
  <si>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</si>
  <si>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</si>
  <si>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</si>
  <si>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</si>
  <si>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</si>
  <si>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</si>
  <si>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</si>
  <si>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</si>
  <si>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</si>
  <si>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</si>
  <si>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</si>
  <si>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</si>
  <si>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</si>
  <si>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</si>
  <si>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</si>
  <si>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</si>
  <si>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</si>
  <si>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</si>
  <si>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</si>
  <si>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</si>
  <si>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</si>
  <si>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</si>
  <si>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</si>
  <si>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</si>
  <si>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</si>
  <si>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</si>
  <si>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</si>
  <si>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</si>
  <si>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</si>
  <si>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</si>
  <si>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</si>
  <si>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</si>
  <si>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</si>
  <si>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</si>
  <si>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</si>
  <si>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</si>
  <si>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</si>
  <si>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</si>
  <si>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</si>
  <si>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</si>
  <si>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</si>
  <si>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</si>
  <si>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</si>
  <si>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</si>
  <si>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</si>
  <si>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</si>
  <si>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</si>
  <si>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</si>
  <si>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</si>
  <si>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</si>
  <si>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</si>
  <si>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</si>
  <si>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</si>
  <si>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</si>
  <si>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</si>
  <si>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</si>
  <si>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</si>
  <si>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</si>
  <si>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</si>
  <si>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</si>
  <si>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</si>
  <si>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</si>
  <si>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</si>
  <si>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</si>
  <si>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</si>
  <si>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</si>
  <si>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</si>
  <si>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</si>
  <si>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</si>
  <si>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</si>
  <si>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</si>
  <si>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</si>
  <si>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</si>
  <si>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</si>
  <si>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</si>
  <si>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</si>
  <si>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</si>
  <si>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</si>
  <si>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</si>
  <si>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</si>
  <si>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</si>
  <si>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</si>
  <si>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</si>
  <si>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</si>
  <si>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</si>
  <si>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</si>
  <si>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</si>
  <si>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</si>
  <si>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</si>
  <si>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</si>
  <si>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</si>
  <si>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</si>
  <si>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</si>
  <si>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</si>
  <si>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</si>
  <si>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</si>
  <si>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</si>
  <si>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</si>
  <si>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</si>
  <si>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</si>
  <si>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</si>
  <si>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</si>
  <si>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</si>
  <si>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</si>
  <si>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</si>
  <si>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</si>
  <si>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</si>
  <si>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</si>
  <si>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</si>
  <si>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</si>
  <si>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</si>
  <si>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</si>
  <si>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</si>
  <si>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</si>
  <si>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</si>
  <si>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</si>
  <si>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</si>
  <si>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</si>
  <si>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</si>
  <si>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</si>
  <si>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</si>
  <si>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</si>
  <si>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</si>
  <si>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</si>
  <si>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</si>
  <si>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</si>
  <si>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</si>
  <si>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</si>
  <si>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</si>
  <si>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</si>
  <si>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</si>
  <si>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</si>
  <si>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</si>
  <si>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</si>
  <si>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</si>
  <si>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</si>
  <si>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</si>
  <si>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</si>
  <si>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</si>
  <si>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</si>
  <si>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</si>
  <si>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</si>
  <si>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</si>
  <si>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</si>
  <si>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</si>
  <si>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</si>
  <si>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</si>
  <si>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</si>
  <si>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</si>
  <si>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</si>
  <si>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</si>
  <si>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</si>
  <si>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</si>
  <si>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</si>
  <si>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</si>
  <si>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</si>
  <si>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</si>
  <si>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</si>
  <si>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</si>
  <si>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</si>
  <si>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</si>
  <si>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</si>
  <si>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</si>
  <si>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</si>
  <si>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</si>
  <si>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</si>
  <si>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</si>
  <si>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</si>
  <si>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</si>
  <si>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</si>
  <si>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</si>
  <si>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</si>
  <si>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</si>
  <si>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</si>
  <si>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</si>
  <si>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</si>
  <si>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</si>
  <si>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</si>
  <si>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</si>
  <si>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</si>
  <si>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</si>
  <si>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</si>
  <si>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</si>
  <si>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</si>
  <si>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</si>
  <si>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</si>
  <si>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</si>
  <si>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</si>
  <si>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</si>
  <si>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</si>
  <si>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</si>
  <si>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</si>
  <si>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</si>
  <si>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</si>
  <si>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</si>
  <si>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</si>
  <si>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</si>
  <si>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</si>
  <si>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</si>
  <si>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</si>
  <si>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</si>
  <si>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</si>
  <si>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</si>
  <si>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</si>
  <si>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</si>
  <si>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</si>
  <si>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</si>
  <si>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</si>
  <si>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</si>
  <si>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</si>
  <si>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</si>
  <si>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</si>
  <si>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</si>
  <si>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</si>
  <si>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</si>
  <si>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</si>
  <si>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</si>
  <si>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</si>
  <si>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</si>
  <si>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</si>
  <si>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</si>
  <si>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</si>
  <si>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</si>
  <si>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</si>
  <si>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</si>
  <si>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</si>
  <si>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</si>
  <si>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</si>
  <si>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</si>
  <si>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</si>
  <si>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</si>
  <si>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</si>
  <si>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</si>
  <si>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</si>
  <si>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</si>
  <si>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</si>
  <si>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</si>
  <si>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</si>
  <si>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</si>
  <si>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</si>
  <si>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</si>
  <si>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</si>
  <si>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</si>
  <si>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</si>
  <si>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</si>
  <si>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</si>
  <si>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</si>
  <si>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</si>
  <si>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</si>
  <si>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</si>
  <si>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</si>
  <si>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</si>
  <si>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</si>
  <si>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</si>
  <si>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</si>
  <si>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</si>
  <si>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</si>
  <si>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</si>
  <si>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</si>
  <si>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</si>
  <si>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</si>
  <si>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</si>
  <si>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</si>
  <si>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</si>
  <si>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</si>
  <si>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</si>
  <si>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</si>
  <si>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</si>
  <si>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</si>
  <si>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</si>
  <si>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</si>
  <si>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</si>
  <si>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</si>
  <si>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</si>
  <si>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</si>
  <si>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</si>
  <si>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</si>
  <si>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</si>
  <si>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</si>
  <si>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</si>
  <si>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</si>
  <si>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</si>
  <si>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</si>
  <si>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</si>
  <si>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</si>
  <si>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</si>
  <si>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</si>
  <si>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</si>
  <si>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</si>
  <si>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</si>
  <si>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</si>
  <si>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</si>
  <si>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</si>
  <si>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</si>
  <si>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</si>
  <si>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</si>
  <si>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</si>
  <si>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</si>
  <si>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</si>
  <si>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</si>
  <si>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</si>
  <si>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</si>
  <si>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</si>
  <si>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</si>
  <si>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</si>
  <si>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</si>
  <si>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</si>
  <si>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</si>
  <si>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</si>
  <si>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</si>
  <si>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</si>
  <si>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</si>
  <si>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</si>
  <si>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</si>
  <si>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</si>
  <si>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</si>
  <si>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</si>
  <si>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</si>
  <si>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</si>
  <si>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</si>
  <si>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</si>
  <si>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</si>
  <si>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</si>
  <si>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</si>
  <si>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</si>
  <si>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</si>
  <si>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</si>
  <si>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</si>
  <si>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</si>
  <si>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</si>
  <si>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</si>
  <si>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</si>
  <si>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</si>
  <si>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</si>
  <si>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</si>
  <si>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</si>
  <si>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</si>
  <si>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</si>
  <si>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</si>
  <si>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</si>
  <si>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</si>
  <si>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</si>
  <si>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</si>
  <si>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</si>
  <si>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</si>
  <si>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</si>
  <si>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</si>
  <si>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</si>
  <si>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</si>
  <si>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</si>
  <si>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</si>
  <si>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</si>
  <si>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</si>
  <si>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</si>
  <si>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</si>
  <si>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</si>
  <si>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</si>
  <si>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</si>
  <si>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</si>
  <si>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</si>
  <si>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</si>
  <si>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</si>
  <si>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</si>
  <si>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</si>
  <si>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</si>
  <si>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</si>
  <si>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</si>
  <si>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</si>
  <si>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</si>
  <si>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</si>
  <si>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</si>
  <si>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</si>
  <si>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</si>
  <si>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</si>
  <si>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</si>
  <si>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</si>
  <si>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</si>
  <si>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</si>
  <si>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</si>
  <si>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</si>
  <si>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</si>
  <si>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</si>
  <si>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</si>
  <si>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</si>
  <si>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</si>
  <si>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</si>
  <si>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</si>
  <si>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</si>
  <si>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</si>
  <si>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</si>
  <si>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</si>
  <si>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</si>
  <si>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</si>
  <si>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</si>
  <si>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</si>
  <si>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</si>
  <si>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</si>
  <si>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</si>
  <si>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</si>
  <si>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</si>
  <si>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</si>
  <si>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</si>
  <si>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</si>
  <si>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</si>
  <si>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</si>
  <si>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</si>
  <si>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</si>
  <si>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</si>
  <si>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</si>
  <si>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</si>
  <si>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</si>
  <si>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</si>
  <si>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</si>
  <si>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</si>
  <si>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</si>
  <si>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</si>
  <si>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</si>
  <si>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</si>
  <si>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</si>
  <si>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</si>
  <si>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</si>
  <si>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</si>
  <si>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</si>
  <si>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</si>
  <si>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</si>
  <si>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</si>
  <si>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</si>
  <si>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</si>
  <si>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</si>
  <si>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</si>
  <si>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</si>
  <si>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</si>
  <si>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</si>
  <si>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</si>
  <si>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</si>
  <si>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</si>
  <si>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</si>
  <si>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</si>
  <si>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</si>
  <si>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</si>
  <si>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</si>
  <si>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</si>
  <si>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</si>
  <si>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</si>
  <si>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</si>
  <si>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</si>
  <si>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</si>
  <si>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</si>
  <si>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</si>
  <si>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</si>
  <si>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</si>
  <si>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</si>
  <si>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</si>
  <si>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</si>
  <si>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</si>
  <si>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</si>
  <si>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</si>
  <si>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</si>
  <si>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</si>
  <si>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</si>
  <si>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</si>
  <si>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</si>
  <si>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</si>
  <si>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</si>
  <si>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</si>
  <si>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</si>
  <si>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</si>
  <si>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</si>
  <si>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</si>
  <si>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</si>
  <si>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</si>
  <si>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</si>
  <si>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</si>
  <si>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</si>
  <si>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</si>
  <si>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</si>
  <si>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</si>
  <si>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</si>
  <si>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</si>
  <si>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</si>
  <si>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</si>
  <si>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</si>
  <si>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</si>
  <si>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</si>
  <si>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</si>
  <si>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</si>
  <si>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</si>
  <si>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</si>
  <si>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</si>
  <si>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</si>
  <si>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</si>
  <si>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</si>
  <si>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</si>
  <si>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</si>
  <si>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</si>
  <si>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</si>
  <si>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</si>
  <si>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</si>
  <si>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</si>
  <si>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</si>
  <si>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</si>
  <si>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</si>
  <si>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</si>
  <si>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</si>
  <si>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</si>
  <si>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</si>
  <si>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</si>
  <si>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</si>
  <si>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</si>
  <si>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</si>
  <si>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</si>
  <si>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</si>
  <si>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</si>
  <si>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</si>
  <si>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</si>
  <si>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</si>
  <si>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</si>
  <si>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</si>
  <si>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</si>
  <si>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</si>
  <si>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</si>
  <si>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</si>
  <si>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</si>
  <si>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</si>
  <si>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</si>
  <si>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</si>
  <si>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</si>
  <si>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</si>
  <si>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</si>
  <si>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</si>
  <si>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</si>
  <si>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</si>
  <si>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</si>
  <si>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</si>
  <si>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</si>
  <si>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</si>
  <si>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</si>
  <si>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</si>
  <si>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</si>
  <si>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</si>
  <si>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</si>
  <si>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</si>
  <si>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</si>
  <si>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</si>
  <si>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</si>
  <si>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</si>
  <si>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</si>
  <si>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</si>
  <si>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</si>
  <si>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</si>
  <si>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</si>
  <si>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</si>
  <si>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</si>
  <si>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</si>
  <si>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</si>
  <si>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</si>
  <si>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</si>
  <si>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</si>
  <si>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</si>
  <si>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</si>
  <si>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</si>
  <si>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</si>
  <si>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</si>
  <si>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</si>
  <si>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</si>
  <si>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</si>
  <si>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</si>
  <si>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</si>
  <si>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</si>
  <si>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</si>
  <si>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</si>
  <si>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</si>
  <si>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</si>
  <si>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</si>
  <si>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</si>
  <si>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</si>
  <si>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</si>
  <si>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</si>
  <si>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</si>
  <si>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</si>
  <si>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</si>
  <si>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</si>
  <si>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</si>
  <si>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</si>
  <si>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</si>
  <si>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</si>
  <si>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</si>
  <si>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</si>
  <si>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</si>
  <si>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</si>
  <si>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</si>
  <si>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</si>
  <si>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</si>
  <si>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</si>
  <si>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</si>
  <si>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</si>
  <si>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</si>
  <si>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</si>
  <si>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</si>
  <si>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</si>
  <si>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</si>
  <si>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</si>
  <si>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</si>
  <si>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</si>
  <si>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</si>
  <si>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</si>
  <si>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</si>
  <si>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</si>
  <si>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</si>
  <si>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</si>
  <si>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</si>
  <si>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</si>
  <si>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</si>
  <si>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</si>
  <si>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</si>
  <si>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</si>
  <si>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</si>
  <si>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</si>
  <si>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</si>
  <si>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</si>
  <si>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</si>
  <si>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</si>
  <si>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</si>
  <si>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</si>
  <si>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</si>
  <si>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</si>
  <si>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</si>
  <si>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</si>
  <si>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</si>
  <si>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</si>
  <si>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</si>
  <si>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</si>
  <si>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</si>
  <si>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</si>
  <si>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</si>
  <si>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</si>
  <si>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</si>
  <si>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</si>
  <si>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</si>
  <si>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</si>
  <si>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</si>
  <si>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</si>
  <si>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</si>
  <si>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</si>
  <si>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</si>
  <si>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</si>
  <si>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</si>
  <si>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</si>
  <si>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</si>
  <si>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</si>
  <si>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</si>
  <si>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</si>
  <si>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</si>
  <si>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</si>
  <si>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</si>
  <si>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</si>
  <si>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</si>
  <si>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</si>
  <si>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</si>
  <si>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</si>
  <si>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</si>
  <si>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</si>
  <si>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</si>
  <si>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</si>
  <si>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</si>
  <si>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</si>
  <si>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</si>
  <si>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</si>
  <si>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</si>
  <si>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</si>
  <si>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</si>
  <si>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</si>
  <si>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</si>
  <si>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</si>
  <si>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</si>
  <si>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</si>
  <si>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</si>
  <si>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</si>
  <si>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</si>
  <si>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</si>
  <si>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</si>
  <si>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</si>
  <si>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</si>
  <si>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</si>
  <si>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</si>
  <si>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</si>
  <si>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</si>
  <si>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</si>
  <si>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</si>
  <si>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</si>
  <si>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</si>
  <si>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</si>
  <si>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</si>
  <si>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</si>
  <si>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</si>
  <si>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</si>
  <si>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</si>
  <si>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</si>
  <si>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</si>
  <si>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</si>
  <si>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</si>
  <si>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</si>
  <si>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</si>
  <si>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</si>
  <si>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</si>
  <si>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</si>
  <si>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</si>
  <si>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</si>
  <si>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</si>
  <si>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</si>
  <si>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</si>
  <si>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</si>
  <si>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</si>
  <si>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</si>
  <si>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</si>
  <si>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</si>
  <si>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</si>
  <si>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</si>
  <si>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</si>
  <si>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</si>
  <si>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</si>
  <si>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</si>
  <si>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</si>
  <si>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</si>
  <si>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</si>
  <si>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</si>
  <si>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</si>
  <si>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</si>
  <si>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</si>
  <si>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</si>
  <si>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</si>
  <si>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</si>
  <si>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</si>
  <si>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</si>
  <si>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</si>
  <si>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</si>
  <si>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</si>
  <si>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</si>
  <si>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</si>
  <si>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</si>
  <si>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</si>
  <si>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</si>
  <si>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</si>
  <si>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</si>
  <si>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</si>
  <si>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</si>
  <si>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</si>
  <si>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</si>
  <si>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</si>
  <si>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</si>
  <si>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</si>
  <si>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</si>
  <si>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</si>
  <si>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</si>
  <si>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</si>
  <si>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</si>
  <si>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</si>
  <si>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</si>
  <si>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</si>
  <si>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</si>
  <si>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</si>
  <si>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</si>
  <si>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</si>
  <si>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</si>
  <si>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</si>
  <si>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</si>
  <si>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</si>
  <si>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</si>
  <si>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</si>
  <si>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</si>
  <si>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</si>
  <si>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</si>
  <si>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</si>
  <si>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</si>
  <si>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</si>
  <si>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</si>
  <si>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</si>
  <si>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</si>
  <si>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</si>
  <si>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</si>
  <si>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</si>
  <si>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</si>
  <si>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</si>
  <si>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</si>
  <si>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</si>
  <si>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</si>
  <si>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</si>
  <si>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</si>
  <si>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</si>
  <si>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</si>
  <si>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</si>
  <si>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</si>
  <si>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</si>
  <si>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</si>
  <si>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</si>
  <si>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</si>
  <si>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</si>
  <si>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</si>
  <si>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</si>
  <si>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</si>
  <si>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</si>
  <si>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</si>
  <si>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</si>
  <si>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</si>
  <si>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</si>
  <si>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</si>
  <si>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</si>
  <si>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</si>
  <si>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</si>
  <si>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</si>
  <si>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</si>
  <si>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</si>
  <si>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</si>
  <si>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</si>
  <si>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</si>
  <si>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</si>
  <si>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</si>
  <si>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</si>
  <si>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</si>
  <si>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</si>
  <si>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</si>
  <si>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</si>
  <si>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</si>
  <si>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</si>
  <si>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</si>
  <si>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</si>
  <si>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</si>
  <si>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</si>
  <si>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</si>
  <si>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</si>
  <si>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</si>
  <si>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</si>
  <si>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</si>
  <si>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</si>
  <si>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</si>
  <si>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</si>
  <si>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</si>
  <si>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</si>
  <si>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</si>
  <si>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</si>
  <si>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</si>
  <si>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</si>
  <si>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</si>
  <si>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</si>
  <si>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</si>
  <si>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</si>
  <si>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</si>
  <si>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</si>
  <si>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</si>
  <si>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</si>
  <si>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</si>
  <si>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</si>
  <si>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</si>
  <si>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</si>
  <si>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</si>
  <si>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</si>
  <si>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</si>
  <si>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</si>
  <si>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</si>
  <si>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</si>
  <si>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</si>
  <si>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</si>
  <si>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</si>
  <si>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</si>
  <si>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</si>
  <si>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</si>
  <si>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</si>
  <si>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</si>
  <si>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</si>
  <si>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</si>
  <si>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</si>
  <si>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</si>
  <si>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</si>
  <si>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</si>
  <si>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</si>
  <si>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</si>
  <si>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</si>
  <si>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</si>
  <si>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</si>
  <si>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</si>
  <si>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</si>
  <si>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</si>
  <si>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</si>
  <si>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</si>
  <si>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</si>
  <si>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</si>
  <si>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</si>
  <si>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</si>
  <si>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</si>
  <si>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</si>
  <si>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</si>
  <si>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</si>
  <si>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</si>
  <si>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</si>
  <si>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</si>
  <si>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</si>
  <si>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</si>
  <si>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</si>
  <si>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</si>
  <si>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</si>
  <si>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</si>
  <si>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</si>
  <si>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</si>
  <si>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</si>
  <si>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</si>
  <si>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</si>
  <si>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</si>
  <si>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</si>
  <si>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</si>
  <si>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</si>
  <si>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</si>
  <si>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</si>
  <si>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</si>
  <si>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</si>
  <si>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</si>
  <si>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</si>
  <si>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</si>
  <si>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</si>
  <si>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</si>
  <si>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</si>
  <si>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</si>
  <si>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</si>
  <si>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</si>
  <si>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</si>
  <si>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</si>
  <si>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</si>
  <si>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</si>
  <si>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</si>
  <si>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</si>
  <si>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</si>
  <si>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</si>
  <si>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</si>
  <si>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</si>
  <si>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</si>
  <si>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</si>
  <si>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</si>
  <si>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</si>
  <si>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</si>
  <si>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</si>
  <si>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</si>
  <si>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</si>
  <si>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</si>
  <si>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</si>
  <si>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</si>
  <si>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</si>
  <si>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</si>
  <si>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</si>
  <si>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</si>
  <si>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</si>
  <si>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</si>
  <si>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</si>
  <si>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</si>
  <si>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</si>
  <si>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</si>
  <si>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</si>
  <si>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</si>
  <si>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</si>
  <si>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</si>
  <si>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</si>
  <si>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</si>
  <si>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</si>
  <si>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</si>
  <si>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</si>
  <si>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</si>
  <si>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</si>
  <si>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</si>
  <si>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</si>
  <si>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</si>
  <si>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</si>
  <si>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</si>
  <si>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</si>
  <si>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</si>
  <si>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</si>
  <si>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</si>
  <si>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</si>
  <si>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</si>
  <si>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</si>
  <si>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</si>
  <si>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</si>
  <si>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</si>
  <si>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</si>
  <si>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</si>
  <si>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</si>
  <si>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</si>
  <si>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</si>
  <si>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</si>
  <si>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</si>
  <si>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</si>
  <si>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</si>
  <si>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</si>
  <si>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</si>
  <si>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</si>
  <si>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</si>
  <si>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</si>
  <si>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</si>
  <si>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</si>
  <si>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</si>
  <si>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</si>
  <si>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</si>
  <si>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</si>
  <si>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</si>
  <si>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</si>
  <si>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</si>
  <si>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</si>
  <si>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</si>
  <si>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</si>
  <si>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</si>
  <si>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</si>
  <si>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</si>
  <si>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</si>
  <si>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</si>
  <si>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</si>
  <si>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</si>
  <si>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</si>
  <si>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</si>
  <si>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</si>
  <si>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</si>
  <si>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</si>
  <si>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</si>
  <si>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</si>
  <si>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</si>
  <si>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</si>
  <si>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</si>
  <si>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</si>
  <si>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</si>
  <si>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</si>
  <si>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</si>
  <si>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</si>
  <si>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</si>
  <si>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</si>
  <si>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</si>
  <si>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</si>
  <si>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</si>
  <si>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</si>
  <si>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</si>
  <si>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</si>
  <si>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</si>
  <si>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</si>
  <si>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</si>
  <si>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</si>
  <si>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</si>
  <si>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</si>
  <si>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</si>
  <si>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</si>
  <si>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</si>
  <si>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</si>
  <si>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</si>
  <si>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</si>
  <si>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</si>
  <si>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</si>
  <si>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</si>
  <si>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</si>
  <si>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</si>
  <si>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</si>
  <si>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</si>
  <si>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</si>
  <si>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</si>
  <si>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</si>
  <si>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</si>
  <si>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</si>
  <si>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</si>
  <si>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</si>
  <si>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</si>
  <si>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</si>
  <si>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</si>
  <si>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</si>
  <si>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</si>
  <si>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</si>
  <si>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</si>
  <si>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</si>
  <si>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</si>
  <si>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</si>
  <si>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</si>
  <si>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</si>
  <si>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</si>
  <si>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</si>
  <si>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</si>
  <si>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</si>
  <si>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</si>
  <si>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</si>
  <si>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</si>
  <si>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</si>
  <si>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</si>
  <si>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</si>
  <si>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</si>
  <si>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</si>
  <si>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</si>
  <si>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</si>
  <si>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</si>
  <si>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</si>
  <si>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</si>
  <si>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</si>
  <si>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</si>
  <si>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</si>
  <si>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</si>
  <si>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</si>
  <si>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</si>
  <si>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</si>
  <si>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</si>
  <si>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</si>
  <si>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</si>
  <si>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</si>
  <si>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</si>
  <si>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</si>
  <si>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</si>
  <si>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</si>
  <si>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</si>
  <si>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</si>
  <si>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</si>
  <si>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</si>
  <si>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</si>
  <si>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</si>
  <si>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</si>
  <si>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</si>
  <si>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</si>
  <si>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</si>
  <si>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</si>
  <si>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</si>
  <si>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</si>
  <si>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</si>
  <si>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</si>
  <si>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</si>
  <si>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</si>
  <si>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</si>
  <si>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</si>
  <si>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</si>
  <si>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</si>
  <si>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</si>
  <si>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</si>
  <si>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</si>
  <si>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</si>
  <si>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</si>
  <si>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</si>
  <si>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</si>
  <si>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</si>
  <si>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</si>
  <si>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</si>
  <si>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</si>
  <si>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</si>
  <si>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</si>
  <si>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</si>
  <si>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</si>
  <si>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</si>
  <si>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</si>
  <si>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</si>
  <si>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</si>
  <si>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</si>
  <si>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</si>
  <si>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</si>
  <si>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</si>
  <si>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</si>
  <si>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</si>
  <si>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</si>
  <si>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</si>
  <si>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</si>
  <si>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</si>
  <si>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</si>
  <si>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</si>
  <si>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</si>
  <si>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</si>
  <si>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</si>
  <si>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</si>
  <si>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</si>
  <si>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</si>
  <si>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</si>
  <si>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</si>
  <si>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</si>
  <si>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</si>
  <si>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</si>
  <si>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</si>
  <si>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</si>
  <si>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</si>
  <si>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</si>
  <si>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</si>
  <si>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</si>
  <si>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</si>
  <si>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</si>
  <si>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</si>
  <si>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</si>
  <si>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</si>
  <si>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</si>
  <si>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</si>
  <si>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</si>
  <si>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</si>
  <si>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</si>
  <si>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</si>
  <si>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</si>
  <si>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</si>
  <si>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</si>
  <si>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</si>
  <si>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</si>
  <si>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</si>
  <si>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</si>
  <si>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</si>
  <si>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</si>
  <si>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</si>
  <si>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</si>
  <si>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</si>
  <si>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</si>
  <si>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</si>
  <si>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</si>
  <si>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</si>
  <si>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</si>
  <si>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</si>
  <si>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</si>
  <si>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</si>
  <si>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</si>
  <si>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</si>
  <si>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</si>
  <si>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</si>
  <si>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</si>
  <si>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</si>
  <si>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</si>
  <si>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</si>
  <si>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</si>
  <si>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</si>
  <si>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</si>
  <si>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</si>
  <si>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</si>
  <si>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</si>
  <si>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</si>
  <si>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</si>
  <si>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</si>
  <si>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</si>
  <si>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</si>
  <si>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</si>
  <si>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</si>
  <si>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</si>
  <si>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</si>
  <si>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</si>
  <si>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</si>
  <si>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</si>
  <si>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</si>
  <si>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</si>
  <si>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</si>
  <si>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</si>
  <si>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</si>
  <si>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</si>
  <si>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</si>
  <si>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</si>
  <si>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</si>
  <si>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</si>
  <si>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</si>
  <si>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</si>
  <si>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</si>
  <si>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</si>
  <si>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</si>
  <si>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</si>
  <si>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</si>
  <si>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</si>
  <si>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</si>
  <si>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</si>
  <si>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</si>
  <si>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</si>
  <si>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</si>
  <si>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</si>
  <si>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</si>
  <si>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</si>
  <si>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</si>
  <si>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</si>
  <si>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</si>
  <si>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</si>
  <si>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</si>
  <si>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</si>
  <si>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</si>
  <si>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</si>
  <si>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</si>
  <si>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</si>
  <si>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</si>
  <si>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</si>
  <si>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</si>
  <si>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</si>
  <si>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</si>
  <si>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</si>
  <si>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</si>
  <si>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</si>
  <si>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</si>
  <si>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</si>
  <si>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</si>
  <si>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</si>
  <si>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</si>
  <si>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</si>
  <si>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</si>
  <si>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</si>
  <si>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</si>
  <si>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</si>
  <si>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</si>
  <si>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</si>
  <si>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</si>
  <si>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</si>
  <si>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</si>
  <si>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</si>
  <si>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</si>
  <si>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</si>
  <si>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</si>
  <si>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</si>
  <si>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</si>
  <si>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</si>
  <si>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</si>
  <si>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</si>
  <si>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</si>
  <si>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</si>
  <si>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</si>
  <si>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</si>
  <si>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</si>
  <si>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</si>
  <si>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</si>
  <si>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</si>
  <si>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</si>
  <si>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</si>
  <si>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</si>
  <si>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</si>
  <si>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</si>
  <si>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</si>
  <si>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</si>
  <si>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</si>
  <si>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</si>
  <si>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</si>
  <si>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</si>
  <si>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</si>
  <si>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</si>
  <si>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</si>
  <si>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</si>
  <si>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</si>
  <si>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</si>
  <si>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</si>
  <si>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</si>
  <si>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</si>
  <si>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</si>
  <si>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</si>
  <si>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</si>
  <si>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</si>
  <si>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</si>
  <si>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</si>
  <si>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</si>
  <si>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</si>
  <si>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</si>
  <si>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</si>
  <si>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</si>
  <si>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</si>
  <si>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</si>
  <si>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</si>
  <si>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</si>
  <si>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</si>
  <si>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</si>
  <si>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</si>
  <si>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</si>
  <si>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</si>
  <si>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</si>
  <si>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</si>
  <si>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</si>
  <si>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</si>
  <si>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</si>
  <si>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</si>
  <si>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</si>
  <si>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</si>
  <si>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</si>
  <si>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</si>
  <si>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</si>
  <si>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</si>
  <si>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</si>
  <si>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</si>
  <si>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</si>
  <si>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</si>
  <si>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</si>
  <si>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</si>
  <si>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</si>
  <si>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</si>
  <si>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</si>
  <si>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</si>
  <si>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</si>
  <si>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</si>
  <si>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</si>
  <si>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</si>
  <si>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</si>
  <si>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</si>
  <si>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</si>
  <si>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</si>
  <si>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</si>
  <si>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</si>
  <si>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</si>
  <si>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</si>
  <si>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</si>
  <si>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</si>
  <si>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</si>
  <si>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</si>
  <si>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</si>
  <si>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</si>
  <si>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</si>
  <si>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</si>
  <si>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</si>
  <si>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</si>
  <si>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</si>
  <si>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</si>
  <si>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</si>
  <si>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</si>
  <si>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</si>
  <si>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</si>
  <si>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</si>
  <si>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</si>
  <si>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</si>
  <si>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</si>
  <si>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</si>
  <si>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</si>
  <si>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</si>
  <si>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</si>
  <si>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</si>
  <si>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</si>
  <si>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</si>
  <si>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</si>
  <si>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</si>
  <si>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</si>
  <si>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</si>
  <si>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</si>
  <si>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</si>
  <si>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</si>
  <si>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</si>
  <si>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</si>
  <si>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</si>
  <si>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</si>
  <si>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</si>
  <si>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</si>
  <si>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</si>
  <si>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</si>
  <si>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</si>
  <si>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</si>
  <si>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</si>
  <si>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</si>
  <si>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</si>
  <si>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</si>
  <si>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</si>
  <si>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</si>
  <si>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</si>
  <si>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</si>
  <si>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</si>
  <si>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</si>
  <si>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</si>
  <si>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</si>
  <si>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</si>
  <si>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</si>
  <si>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</si>
  <si>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</si>
  <si>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</si>
  <si>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</si>
  <si>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</si>
  <si>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</si>
  <si>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</si>
  <si>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</si>
  <si>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</si>
  <si>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</si>
  <si>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</si>
  <si>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</si>
  <si>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</si>
  <si>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</si>
  <si>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</si>
  <si>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</si>
  <si>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</si>
  <si>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</si>
  <si>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</si>
  <si>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</si>
  <si>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</si>
  <si>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</si>
  <si>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</si>
  <si>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</si>
  <si>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</si>
  <si>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</si>
  <si>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</si>
  <si>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</si>
  <si>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</si>
  <si>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</si>
  <si>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</si>
  <si>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</si>
  <si>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</si>
  <si>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</si>
  <si>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</si>
  <si>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</si>
  <si>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</si>
  <si>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</si>
  <si>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</si>
  <si>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</si>
  <si>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</si>
  <si>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</si>
  <si>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</si>
  <si>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</si>
  <si>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</si>
  <si>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</si>
  <si>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</si>
  <si>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</si>
  <si>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</si>
  <si>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</si>
  <si>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</si>
  <si>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</si>
  <si>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</si>
  <si>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</si>
  <si>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</si>
  <si>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</si>
  <si>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</si>
  <si>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</si>
  <si>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</si>
  <si>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</si>
  <si>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</si>
  <si>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</si>
  <si>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</si>
  <si>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</si>
  <si>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</si>
  <si>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</si>
  <si>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</si>
  <si>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</si>
  <si>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</si>
  <si>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</si>
  <si>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</si>
  <si>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</si>
  <si>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</si>
  <si>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</si>
  <si>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</si>
  <si>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</si>
  <si>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</si>
  <si>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</si>
  <si>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</si>
  <si>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</si>
  <si>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</si>
  <si>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</si>
  <si>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</si>
  <si>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</si>
  <si>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</si>
  <si>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</si>
  <si>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</si>
  <si>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</si>
  <si>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</si>
  <si>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</si>
  <si>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</si>
  <si>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</si>
  <si>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</si>
  <si>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</si>
  <si>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</si>
  <si>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</si>
  <si>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</si>
  <si>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</si>
  <si>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</si>
  <si>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</si>
  <si>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</si>
  <si>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</si>
  <si>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</si>
  <si>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</si>
  <si>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</si>
  <si>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</si>
  <si>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</si>
  <si>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</si>
  <si>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</si>
  <si>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</si>
  <si>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</si>
  <si>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</si>
  <si>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</si>
  <si>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</si>
  <si>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</si>
  <si>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</si>
  <si>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</si>
  <si>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</si>
  <si>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</si>
  <si>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</si>
  <si>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</si>
  <si>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</si>
  <si>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</si>
  <si>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</si>
  <si>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</si>
  <si>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</si>
  <si>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</si>
  <si>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</si>
  <si>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</si>
  <si>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</si>
  <si>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</si>
  <si>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</si>
  <si>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</si>
  <si>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</si>
  <si>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</si>
  <si>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</si>
  <si>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</si>
  <si>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</si>
  <si>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</si>
  <si>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</si>
  <si>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</si>
  <si>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</si>
  <si>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</si>
  <si>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</si>
  <si>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</si>
  <si>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</si>
  <si>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</si>
  <si>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</si>
  <si>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</si>
  <si>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</si>
  <si>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</si>
  <si>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</si>
  <si>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</si>
  <si>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</si>
  <si>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</si>
  <si>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</si>
  <si>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</si>
  <si>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</si>
  <si>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</si>
  <si>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</si>
  <si>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</si>
  <si>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</si>
  <si>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</si>
  <si>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</si>
  <si>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</si>
  <si>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</si>
  <si>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</si>
  <si>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</si>
  <si>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</si>
  <si>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</si>
  <si>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</si>
  <si>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</si>
  <si>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</si>
  <si>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</si>
  <si>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</si>
  <si>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</si>
  <si>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</si>
  <si>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</si>
  <si>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</si>
  <si>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</si>
  <si>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</si>
  <si>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</si>
  <si>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</si>
  <si>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</si>
  <si>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</si>
  <si>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</si>
  <si>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</si>
  <si>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</si>
  <si>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</si>
  <si>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</si>
  <si>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</si>
  <si>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</si>
  <si>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</si>
  <si>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</si>
  <si>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</si>
  <si>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</si>
  <si>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</si>
  <si>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</si>
  <si>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</si>
  <si>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</si>
  <si>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</si>
  <si>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</si>
  <si>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</si>
  <si>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</si>
  <si>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</si>
  <si>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</si>
  <si>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</si>
  <si>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</si>
  <si>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</si>
  <si>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</si>
  <si>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</si>
  <si>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</si>
  <si>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</si>
  <si>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</si>
  <si>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</si>
  <si>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</si>
  <si>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</si>
  <si>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</si>
  <si>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</si>
  <si>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</si>
  <si>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</si>
  <si>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</si>
  <si>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</si>
  <si>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</si>
  <si>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</si>
  <si>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</si>
  <si>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</si>
  <si>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</si>
  <si>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</si>
  <si>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</si>
  <si>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</si>
  <si>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</si>
  <si>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</si>
  <si>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</si>
  <si>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</si>
  <si>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</si>
  <si>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</si>
  <si>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</si>
  <si>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</si>
  <si>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</si>
  <si>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</si>
  <si>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</si>
  <si>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</si>
  <si>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</si>
  <si>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</si>
  <si>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</si>
  <si>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</si>
  <si>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</si>
  <si>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</si>
  <si>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</si>
  <si>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</si>
  <si>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</si>
  <si>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</si>
  <si>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</si>
  <si>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</si>
  <si>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</si>
  <si>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</si>
  <si>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</si>
  <si>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</si>
  <si>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</si>
  <si>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</si>
  <si>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</si>
  <si>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</si>
  <si>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</si>
  <si>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</si>
  <si>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</si>
  <si>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</si>
  <si>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</si>
  <si>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</si>
  <si>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</si>
  <si>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</si>
  <si>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</si>
  <si>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</si>
  <si>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</si>
  <si>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</si>
  <si>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</si>
  <si>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</si>
  <si>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</si>
  <si>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</si>
  <si>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</si>
  <si>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</si>
  <si>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</si>
  <si>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</si>
  <si>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</si>
  <si>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</si>
  <si>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</si>
  <si>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</si>
  <si>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</si>
  <si>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</si>
  <si>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</si>
  <si>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</si>
  <si>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</si>
  <si>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</si>
  <si>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</si>
  <si>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</si>
  <si>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</si>
  <si>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</si>
  <si>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</si>
  <si>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</si>
  <si>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</si>
  <si>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</si>
  <si>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</si>
  <si>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</si>
  <si>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</si>
  <si>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</si>
  <si>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</si>
  <si>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</si>
  <si>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</si>
  <si>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</si>
  <si>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</si>
  <si>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</si>
  <si>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</si>
  <si>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</si>
  <si>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</si>
  <si>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</si>
  <si>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</si>
  <si>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</si>
  <si>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</si>
  <si>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</si>
  <si>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</si>
  <si>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</si>
  <si>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</si>
  <si>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</si>
  <si>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</si>
  <si>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</si>
  <si>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</si>
  <si>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</si>
  <si>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</si>
  <si>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</si>
  <si>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</si>
  <si>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</si>
  <si>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</si>
  <si>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</si>
  <si>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</si>
  <si>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</si>
  <si>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</si>
  <si>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</si>
  <si>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</si>
  <si>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</si>
  <si>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</si>
  <si>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</si>
  <si>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</si>
  <si>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</si>
  <si>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</si>
  <si>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</si>
  <si>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</si>
  <si>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</si>
  <si>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</si>
  <si>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</si>
  <si>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</si>
  <si>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</si>
  <si>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</si>
  <si>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</si>
  <si>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</si>
  <si>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</si>
  <si>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</si>
  <si>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</si>
  <si>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</si>
  <si>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</si>
  <si>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</si>
  <si>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</si>
  <si>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</si>
  <si>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</si>
  <si>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</si>
  <si>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</si>
  <si>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</si>
  <si>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</si>
  <si>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</si>
  <si>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</si>
  <si>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</si>
  <si>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</si>
  <si>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</si>
  <si>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</si>
  <si>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</si>
  <si>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</si>
  <si>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</si>
  <si>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</si>
  <si>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</si>
  <si>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</si>
  <si>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</si>
  <si>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</si>
  <si>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</si>
  <si>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</si>
  <si>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</si>
  <si>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</si>
  <si>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</si>
  <si>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</si>
  <si>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</si>
  <si>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</si>
  <si>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</si>
  <si>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</si>
  <si>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</si>
  <si>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</si>
  <si>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</si>
  <si>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</si>
  <si>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</si>
  <si>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</si>
  <si>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</si>
  <si>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</si>
  <si>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</si>
  <si>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</si>
  <si>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</si>
  <si>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</si>
  <si>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</si>
  <si>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</si>
  <si>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</si>
  <si>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</si>
  <si>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</si>
  <si>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</si>
  <si>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</si>
  <si>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</si>
  <si>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</si>
  <si>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</si>
  <si>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</si>
  <si>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</si>
  <si>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</si>
  <si>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</si>
  <si>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</si>
  <si>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</si>
  <si>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</si>
  <si>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</si>
  <si>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</si>
  <si>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</si>
  <si>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</si>
  <si>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</si>
  <si>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</si>
  <si>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</si>
  <si>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</si>
  <si>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</si>
  <si>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</si>
  <si>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</si>
  <si>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</si>
  <si>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</si>
  <si>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</si>
  <si>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</si>
  <si>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</si>
  <si>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</si>
  <si>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</si>
  <si>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</si>
  <si>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</si>
  <si>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</si>
  <si>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</si>
  <si>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</si>
  <si>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</si>
  <si>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</si>
  <si>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</si>
  <si>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</si>
  <si>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</si>
  <si>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</si>
  <si>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</si>
  <si>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</si>
  <si>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</si>
  <si>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</si>
  <si>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</si>
  <si>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</si>
  <si>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</si>
  <si>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</si>
  <si>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</si>
  <si>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</si>
  <si>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</si>
  <si>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</si>
  <si>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</si>
  <si>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</si>
  <si>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</si>
  <si>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</si>
  <si>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</si>
  <si>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</si>
  <si>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</si>
  <si>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</si>
  <si>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</si>
  <si>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</si>
  <si>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</si>
  <si>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</si>
  <si>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</si>
  <si>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</si>
  <si>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</si>
  <si>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</si>
  <si>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</si>
  <si>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</si>
  <si>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</si>
  <si>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</si>
  <si>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</si>
  <si>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</si>
  <si>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</si>
  <si>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</si>
  <si>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</si>
  <si>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</si>
  <si>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</si>
  <si>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</si>
  <si>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</si>
  <si>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</si>
  <si>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</si>
  <si>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</si>
  <si>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</si>
  <si>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</si>
  <si>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</si>
  <si>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</si>
  <si>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</si>
  <si>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</si>
  <si>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</si>
  <si>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</si>
  <si>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</si>
  <si>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</si>
  <si>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</si>
  <si>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</si>
  <si>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</si>
  <si>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</si>
  <si>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</si>
  <si>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</si>
  <si>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</si>
  <si>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</si>
  <si>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</si>
  <si>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</si>
  <si>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</si>
  <si>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</si>
  <si>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</si>
  <si>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</si>
  <si>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</si>
  <si>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</si>
  <si>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</si>
  <si>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</si>
  <si>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</si>
  <si>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</si>
  <si>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</si>
  <si>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</si>
  <si>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</si>
  <si>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</si>
  <si>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</si>
  <si>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</si>
  <si>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</si>
  <si>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</si>
  <si>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</si>
  <si>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</si>
  <si>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</si>
  <si>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</si>
  <si>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</si>
  <si>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</si>
  <si>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</si>
  <si>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</si>
  <si>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</si>
  <si>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</si>
  <si>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</si>
  <si>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</si>
  <si>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</si>
  <si>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</si>
  <si>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</si>
  <si>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</si>
  <si>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</si>
  <si>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</si>
  <si>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</si>
  <si>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</si>
  <si>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</si>
  <si>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</si>
  <si>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</si>
  <si>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</si>
  <si>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</si>
  <si>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</si>
  <si>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</si>
  <si>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</si>
  <si>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</si>
  <si>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</si>
  <si>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</si>
  <si>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</si>
  <si>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</si>
  <si>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</si>
  <si>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</si>
  <si>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</si>
  <si>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</si>
  <si>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</si>
  <si>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</si>
  <si>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</si>
  <si>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</si>
  <si>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</si>
  <si>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</si>
  <si>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</si>
  <si>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</si>
  <si>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</si>
  <si>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</si>
  <si>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</si>
  <si>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</si>
  <si>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</si>
  <si>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</si>
  <si>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</si>
  <si>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</si>
  <si>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</si>
  <si>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</si>
  <si>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</si>
  <si>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</si>
  <si>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</si>
  <si>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</si>
  <si>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</si>
  <si>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</si>
  <si>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</si>
  <si>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</si>
  <si>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</si>
  <si>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</si>
  <si>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</si>
  <si>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</si>
  <si>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</si>
  <si>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</si>
  <si>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</si>
  <si>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</si>
  <si>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</si>
  <si>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</si>
  <si>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</si>
  <si>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</si>
  <si>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</si>
  <si>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</si>
  <si>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</si>
  <si>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</si>
  <si>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</si>
  <si>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</si>
  <si>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</si>
  <si>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</si>
  <si>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</si>
  <si>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</si>
  <si>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</si>
  <si>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</si>
  <si>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</si>
  <si>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</si>
  <si>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</si>
  <si>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</si>
  <si>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</si>
  <si>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</si>
  <si>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</si>
  <si>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</si>
  <si>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</si>
  <si>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</si>
  <si>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</si>
  <si>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</si>
  <si>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</si>
  <si>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</si>
  <si>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</si>
  <si>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</si>
  <si>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</si>
  <si>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</si>
  <si>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</si>
  <si>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</si>
  <si>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</si>
  <si>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</si>
  <si>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</si>
  <si>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</si>
  <si>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</si>
  <si>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</si>
  <si>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</si>
  <si>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</si>
  <si>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</si>
  <si>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</si>
  <si>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</si>
  <si>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</si>
  <si>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</si>
  <si>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</si>
  <si>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</si>
  <si>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</si>
  <si>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</si>
  <si>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</si>
  <si>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</si>
  <si>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</si>
  <si>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</si>
  <si>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</si>
  <si>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</si>
  <si>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</si>
  <si>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</si>
  <si>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</si>
  <si>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</si>
  <si>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</si>
  <si>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</si>
  <si>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</si>
  <si>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</si>
  <si>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</si>
  <si>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</si>
  <si>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</si>
  <si>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</si>
  <si>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</si>
  <si>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</si>
  <si>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</si>
  <si>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</si>
  <si>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</si>
  <si>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</si>
  <si>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</si>
  <si>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</si>
  <si>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</si>
  <si>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</si>
  <si>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</si>
  <si>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</si>
  <si>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</si>
  <si>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</si>
  <si>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</si>
  <si>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</si>
  <si>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</si>
  <si>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</si>
  <si>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</si>
  <si>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</si>
  <si>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</si>
  <si>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</si>
  <si>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</si>
  <si>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</si>
  <si>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</si>
  <si>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</si>
  <si>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</si>
  <si>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</si>
  <si>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</si>
  <si>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</si>
  <si>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</si>
  <si>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</si>
  <si>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</si>
  <si>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</si>
  <si>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</si>
  <si>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</si>
  <si>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</si>
  <si>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</si>
  <si>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</si>
  <si>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</si>
  <si>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</si>
  <si>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</si>
  <si>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</si>
  <si>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</si>
  <si>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</si>
  <si>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</si>
  <si>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</si>
  <si>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</si>
  <si>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</si>
  <si>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</si>
  <si>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</si>
  <si>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</si>
  <si>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</si>
  <si>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</si>
  <si>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</si>
  <si>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</si>
  <si>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</si>
  <si>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</si>
  <si>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</si>
  <si>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</si>
  <si>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</si>
  <si>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</si>
  <si>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</si>
  <si>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</si>
  <si>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</si>
  <si>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</si>
  <si>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</si>
  <si>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</si>
  <si>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</si>
  <si>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</si>
  <si>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</si>
  <si>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</si>
  <si>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</si>
  <si>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</si>
  <si>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</si>
  <si>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</si>
  <si>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</si>
  <si>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</si>
  <si>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</si>
  <si>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</si>
  <si>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</si>
  <si>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</si>
  <si>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</si>
  <si>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</si>
  <si>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</si>
  <si>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</si>
  <si>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</si>
  <si>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</si>
  <si>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</si>
  <si>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</si>
  <si>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</si>
  <si>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</si>
  <si>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</si>
  <si>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</si>
  <si>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</si>
  <si>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</si>
  <si>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</si>
  <si>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</si>
  <si>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</si>
  <si>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</si>
  <si>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</si>
  <si>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</si>
  <si>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</si>
  <si>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</si>
  <si>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</si>
  <si>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</si>
  <si>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</si>
  <si>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</si>
  <si>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</si>
  <si>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</si>
  <si>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</si>
  <si>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</si>
  <si>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</si>
  <si>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</si>
  <si>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</si>
  <si>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</si>
  <si>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</si>
  <si>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</si>
  <si>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</si>
  <si>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</si>
  <si>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</si>
  <si>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</si>
  <si>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</si>
  <si>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</si>
  <si>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</si>
  <si>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</si>
  <si>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</si>
  <si>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</si>
  <si>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</si>
  <si>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</si>
  <si>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</si>
  <si>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</si>
  <si>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</si>
  <si>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</si>
  <si>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</si>
  <si>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</si>
  <si>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</si>
  <si>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</si>
  <si>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</si>
  <si>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</si>
  <si>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</si>
  <si>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</si>
  <si>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</si>
  <si>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</si>
  <si>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</si>
  <si>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</si>
  <si>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</si>
  <si>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</si>
  <si>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</si>
  <si>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</si>
  <si>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</si>
  <si>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</si>
  <si>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</si>
  <si>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</si>
  <si>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</si>
  <si>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</si>
  <si>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</si>
  <si>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</si>
  <si>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</si>
  <si>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</si>
  <si>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</si>
  <si>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</si>
  <si>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</si>
  <si>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</si>
  <si>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</si>
  <si>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</si>
  <si>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</si>
  <si>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</si>
  <si>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</si>
  <si>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</si>
  <si>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</si>
  <si>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</si>
  <si>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</si>
  <si>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</si>
  <si>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</si>
  <si>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</si>
  <si>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</si>
  <si>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</si>
  <si>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</si>
  <si>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</si>
  <si>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</si>
  <si>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</si>
  <si>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</si>
  <si>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</si>
  <si>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</si>
  <si>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</si>
  <si>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</si>
  <si>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</si>
  <si>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</si>
  <si>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</si>
  <si>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</si>
  <si>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</si>
  <si>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</si>
  <si>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</si>
  <si>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</si>
  <si>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</si>
  <si>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</si>
  <si>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</si>
  <si>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</si>
  <si>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</si>
  <si>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</si>
  <si>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</si>
  <si>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</si>
  <si>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</si>
  <si>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</si>
  <si>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</si>
  <si>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</si>
  <si>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</si>
  <si>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</si>
  <si>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</si>
  <si>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</si>
  <si>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</si>
  <si>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</si>
  <si>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</si>
  <si>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</si>
  <si>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</si>
  <si>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</si>
  <si>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</si>
  <si>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</si>
  <si>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</si>
  <si>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</si>
  <si>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</si>
  <si>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</si>
  <si>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</si>
  <si>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</si>
  <si>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</si>
  <si>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</si>
  <si>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</si>
  <si>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</si>
  <si>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</si>
  <si>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</si>
  <si>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</si>
  <si>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</si>
  <si>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</si>
  <si>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</si>
  <si>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</si>
  <si>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</si>
  <si>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</si>
  <si>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</si>
  <si>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</si>
  <si>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</si>
  <si>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</si>
  <si>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</si>
  <si>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</si>
  <si>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</si>
  <si>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</si>
  <si>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</si>
  <si>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</si>
  <si>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</si>
  <si>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</si>
  <si>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</si>
  <si>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</si>
  <si>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</si>
  <si>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</si>
  <si>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</si>
  <si>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</si>
  <si>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</si>
  <si>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</si>
  <si>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</si>
  <si>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</si>
  <si>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</si>
  <si>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</si>
  <si>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</si>
  <si>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</si>
  <si>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</si>
  <si>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</si>
  <si>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</si>
  <si>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</si>
  <si>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</si>
  <si>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</si>
  <si>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</si>
  <si>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</si>
  <si>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</si>
  <si>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</si>
  <si>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</si>
  <si>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</si>
  <si>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</si>
  <si>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</si>
  <si>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</si>
  <si>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</si>
  <si>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</si>
  <si>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</si>
  <si>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</si>
  <si>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</si>
  <si>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</si>
  <si>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</si>
  <si>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</si>
  <si>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</si>
  <si>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</si>
  <si>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</si>
  <si>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</si>
  <si>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</si>
  <si>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</si>
  <si>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</si>
  <si>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</si>
  <si>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</si>
  <si>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</si>
  <si>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</si>
  <si>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</si>
  <si>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</si>
  <si>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</si>
  <si>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</si>
  <si>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</si>
  <si>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</si>
  <si>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</si>
  <si>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</si>
  <si>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</si>
  <si>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</si>
  <si>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</si>
  <si>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</si>
  <si>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</si>
  <si>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</si>
  <si>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</si>
  <si>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</si>
  <si>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</si>
  <si>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</si>
  <si>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</si>
  <si>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</si>
  <si>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</si>
  <si>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</si>
  <si>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</si>
  <si>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</si>
  <si>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</si>
  <si>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</si>
  <si>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</si>
  <si>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</si>
  <si>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</si>
  <si>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</si>
  <si>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</si>
  <si>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</si>
  <si>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</si>
  <si>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</si>
  <si>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</si>
  <si>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</si>
  <si>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</si>
  <si>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</si>
  <si>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</si>
  <si>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</si>
  <si>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</si>
  <si>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</si>
  <si>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</si>
  <si>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</si>
  <si>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</si>
  <si>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</si>
  <si>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</si>
  <si>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</si>
  <si>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</si>
  <si>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</si>
  <si>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</si>
  <si>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</si>
  <si>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</si>
  <si>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</si>
  <si>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</si>
  <si>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</si>
  <si>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</si>
  <si>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</si>
  <si>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</si>
  <si>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</si>
  <si>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</si>
  <si>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</si>
  <si>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</si>
  <si>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</si>
  <si>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</si>
  <si>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</si>
  <si>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</si>
  <si>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</si>
  <si>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</si>
  <si>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</si>
  <si>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</si>
  <si>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</si>
  <si>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</si>
  <si>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</si>
  <si>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</si>
  <si>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</si>
  <si>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</si>
  <si>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</si>
  <si>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</si>
  <si>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</si>
  <si>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</si>
  <si>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</si>
  <si>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</si>
  <si>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</si>
  <si>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</si>
  <si>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</si>
  <si>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</si>
  <si>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</si>
  <si>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</si>
  <si>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</si>
  <si>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</si>
  <si>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</si>
  <si>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</si>
  <si>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</si>
  <si>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</si>
  <si>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</si>
  <si>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</si>
  <si>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</si>
  <si>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</si>
  <si>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</si>
  <si>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</si>
  <si>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</si>
  <si>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</si>
  <si>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</si>
  <si>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</si>
  <si>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</si>
  <si>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</si>
  <si>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</si>
  <si>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</si>
  <si>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</si>
  <si>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</si>
  <si>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</si>
  <si>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</si>
  <si>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</si>
  <si>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</si>
  <si>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</si>
  <si>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</si>
  <si>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</si>
  <si>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</si>
  <si>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</si>
  <si>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</si>
  <si>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</si>
  <si>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</si>
  <si>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</si>
  <si>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</si>
  <si>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</si>
  <si>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</si>
  <si>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</si>
  <si>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</si>
  <si>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</si>
  <si>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</si>
  <si>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</si>
  <si>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</si>
  <si>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</si>
  <si>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</si>
  <si>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</si>
  <si>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</si>
  <si>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</si>
  <si>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</si>
  <si>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</si>
  <si>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</si>
  <si>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</si>
  <si>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</si>
  <si>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</si>
  <si>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</si>
  <si>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</si>
  <si>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</si>
  <si>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</si>
  <si>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</si>
  <si>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</si>
  <si>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</si>
  <si>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</si>
  <si>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</si>
  <si>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</si>
  <si>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</si>
  <si>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</si>
  <si>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</si>
  <si>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</si>
  <si>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</si>
  <si>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</si>
  <si>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</si>
  <si>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</si>
  <si>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</si>
  <si>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</si>
  <si>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</si>
  <si>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</si>
  <si>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</si>
  <si>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</si>
  <si>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</si>
  <si>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</si>
  <si>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</si>
  <si>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</si>
  <si>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</si>
  <si>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</si>
  <si>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</si>
  <si>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</si>
  <si>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</si>
  <si>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</si>
  <si>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</si>
  <si>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</si>
  <si>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</si>
  <si>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</si>
  <si>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</si>
  <si>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</si>
  <si>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</si>
  <si>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</si>
  <si>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</si>
  <si>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</si>
  <si>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</si>
  <si>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</si>
  <si>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</si>
  <si>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</si>
  <si>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</si>
  <si>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</si>
  <si>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</si>
  <si>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</si>
  <si>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</si>
  <si>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</si>
  <si>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</si>
  <si>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</si>
  <si>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</si>
  <si>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</si>
  <si>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</si>
  <si>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</si>
  <si>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</si>
  <si>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</si>
  <si>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</si>
  <si>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</si>
  <si>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</si>
  <si>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</si>
  <si>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</si>
  <si>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</si>
  <si>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</si>
  <si>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</si>
  <si>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</si>
  <si>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</si>
  <si>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</si>
  <si>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</si>
  <si>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</si>
  <si>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</si>
  <si>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</si>
  <si>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</si>
  <si>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</si>
  <si>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</si>
  <si>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</si>
  <si>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</si>
  <si>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</si>
  <si>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</si>
  <si>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</si>
  <si>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</si>
  <si>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</si>
  <si>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</si>
  <si>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</si>
  <si>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</si>
  <si>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</si>
  <si>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</si>
  <si>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</si>
  <si>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</si>
  <si>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</si>
  <si>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</si>
  <si>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</si>
  <si>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</si>
  <si>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</si>
  <si>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</si>
  <si>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</si>
  <si>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</si>
  <si>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</si>
  <si>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</si>
  <si>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</si>
  <si>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</si>
  <si>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</si>
  <si>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</si>
  <si>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</si>
  <si>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</si>
  <si>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</si>
  <si>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</si>
  <si>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</si>
  <si>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</si>
  <si>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</si>
  <si>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</si>
  <si>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</si>
  <si>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</si>
  <si>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</si>
  <si>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</si>
  <si>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</si>
  <si>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</si>
  <si>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</si>
  <si>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</si>
  <si>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</si>
  <si>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</si>
  <si>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</si>
  <si>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</si>
  <si>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</si>
  <si>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</si>
  <si>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</si>
  <si>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</si>
  <si>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</si>
  <si>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</si>
  <si>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</si>
  <si>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</si>
  <si>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</si>
  <si>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</si>
  <si>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</si>
  <si>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</si>
  <si>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</si>
  <si>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</si>
  <si>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</si>
  <si>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</si>
  <si>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</si>
  <si>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</si>
  <si>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</si>
  <si>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</si>
  <si>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</si>
  <si>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</si>
  <si>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</si>
  <si>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</si>
  <si>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</si>
  <si>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</si>
  <si>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</si>
  <si>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</si>
  <si>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</si>
  <si>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</si>
  <si>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</si>
  <si>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</si>
  <si>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</si>
  <si>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</si>
  <si>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</si>
  <si>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</si>
  <si>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</si>
  <si>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</si>
  <si>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</si>
  <si>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</si>
  <si>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</si>
  <si>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</si>
  <si>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</si>
  <si>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</si>
  <si>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</si>
  <si>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</si>
  <si>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</si>
  <si>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</si>
  <si>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</si>
  <si>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</si>
  <si>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</si>
  <si>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</si>
  <si>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</si>
  <si>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</si>
  <si>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</si>
  <si>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</si>
  <si>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</si>
  <si>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</si>
  <si>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</si>
  <si>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</si>
  <si>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</si>
  <si>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</si>
  <si>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</si>
  <si>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</si>
  <si>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</si>
  <si>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</si>
  <si>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</si>
  <si>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</si>
  <si>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</si>
  <si>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</si>
  <si>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</si>
  <si>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</si>
  <si>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</si>
  <si>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</si>
  <si>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</si>
  <si>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</si>
  <si>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</si>
  <si>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</si>
  <si>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</si>
  <si>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</si>
  <si>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</si>
  <si>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</si>
  <si>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</si>
  <si>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</si>
  <si>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</si>
  <si>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</si>
  <si>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</si>
  <si>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</si>
  <si>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</si>
  <si>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</si>
  <si>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</si>
  <si>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</si>
  <si>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</si>
  <si>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</si>
  <si>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</si>
  <si>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</si>
  <si>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</si>
  <si>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</si>
  <si>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</si>
  <si>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</si>
  <si>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</si>
  <si>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</si>
  <si>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</si>
  <si>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</si>
  <si>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</si>
  <si>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</si>
  <si>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</si>
  <si>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</si>
  <si>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</si>
  <si>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</si>
  <si>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</si>
  <si>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</si>
  <si>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</si>
  <si>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</si>
  <si>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</si>
  <si>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</si>
  <si>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</si>
  <si>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</si>
  <si>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</si>
  <si>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</si>
  <si>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</si>
  <si>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</si>
  <si>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</si>
  <si>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</si>
  <si>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</si>
  <si>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</si>
  <si>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</si>
  <si>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</si>
  <si>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</si>
  <si>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</si>
  <si>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</si>
  <si>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</si>
  <si>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</si>
  <si>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</si>
  <si>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</si>
  <si>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</si>
  <si>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</si>
  <si>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</si>
  <si>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</si>
  <si>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</si>
  <si>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</si>
  <si>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</si>
  <si>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</si>
  <si>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</si>
  <si>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</si>
  <si>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</si>
  <si>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</si>
  <si>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</si>
  <si>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</si>
  <si>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</si>
  <si>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</si>
  <si>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</si>
  <si>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</si>
  <si>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</si>
  <si>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</si>
  <si>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</si>
  <si>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</si>
  <si>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</si>
  <si>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</si>
  <si>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</si>
  <si>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</si>
  <si>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</si>
  <si>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</si>
  <si>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</si>
  <si>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</si>
  <si>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</si>
  <si>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</si>
  <si>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</si>
  <si>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</si>
  <si>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</si>
  <si>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</si>
  <si>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</si>
  <si>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</si>
  <si>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</si>
  <si>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</si>
  <si>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</si>
  <si>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</si>
  <si>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</si>
  <si>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</si>
  <si>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</si>
  <si>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</si>
  <si>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</si>
  <si>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</si>
  <si>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</si>
  <si>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</si>
  <si>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</si>
  <si>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</si>
  <si>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</si>
  <si>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</si>
  <si>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</si>
  <si>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</si>
  <si>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</si>
  <si>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</si>
  <si>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</si>
  <si>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</si>
  <si>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</si>
  <si>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</si>
  <si>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</si>
  <si>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</si>
  <si>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</si>
  <si>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</si>
  <si>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</si>
  <si>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</si>
  <si>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</si>
  <si>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</si>
  <si>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</si>
  <si>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</si>
  <si>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</si>
  <si>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</si>
  <si>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</si>
  <si>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</si>
  <si>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</si>
  <si>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</si>
  <si>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</si>
  <si>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</si>
  <si>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</si>
  <si>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</si>
  <si>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</si>
  <si>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</si>
  <si>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</si>
  <si>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</si>
  <si>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</si>
  <si>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</si>
  <si>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</si>
  <si>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</si>
  <si>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</si>
  <si>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</si>
  <si>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</si>
  <si>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</si>
  <si>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</si>
  <si>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</si>
  <si>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</si>
  <si>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</si>
  <si>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</si>
  <si>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</si>
  <si>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</si>
  <si>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</si>
  <si>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</si>
  <si>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</si>
  <si>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</si>
  <si>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</si>
  <si>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</si>
  <si>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</si>
  <si>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</si>
  <si>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</si>
  <si>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</si>
  <si>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</si>
  <si>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</si>
  <si>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</si>
  <si>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</si>
  <si>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</si>
  <si>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</si>
  <si>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</si>
  <si>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</si>
  <si>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</si>
  <si>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</si>
  <si>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</si>
  <si>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</si>
  <si>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</si>
  <si>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</si>
  <si>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</si>
  <si>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</si>
  <si>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</si>
  <si>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</si>
  <si>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</si>
  <si>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</si>
  <si>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</si>
  <si>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</si>
  <si>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</si>
  <si>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</si>
  <si>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</si>
  <si>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</si>
  <si>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</si>
  <si>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</si>
  <si>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</si>
  <si>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</si>
  <si>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</si>
  <si>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</si>
  <si>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</si>
  <si>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</si>
  <si>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</si>
  <si>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</si>
  <si>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</si>
  <si>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</si>
  <si>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</si>
  <si>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</si>
  <si>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</si>
  <si>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</si>
  <si>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</si>
  <si>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</si>
  <si>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</si>
  <si>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</si>
  <si>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</si>
  <si>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</si>
  <si>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</si>
  <si>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</si>
  <si>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</si>
  <si>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</si>
  <si>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</si>
  <si>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</si>
  <si>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</si>
  <si>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</si>
  <si>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</si>
  <si>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</si>
  <si>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</si>
  <si>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</si>
  <si>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</si>
  <si>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</si>
  <si>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</si>
  <si>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</si>
  <si>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</si>
  <si>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</si>
  <si>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</si>
  <si>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</si>
  <si>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</si>
  <si>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</si>
  <si>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</si>
  <si>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</si>
  <si>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</si>
  <si>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</si>
  <si>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</si>
  <si>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</si>
  <si>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</si>
  <si>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</si>
  <si>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</si>
  <si>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</si>
  <si>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</si>
  <si>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</si>
  <si>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</si>
  <si>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</si>
  <si>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</si>
  <si>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</si>
  <si>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</si>
  <si>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</si>
  <si>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</si>
  <si>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</si>
  <si>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</si>
  <si>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</si>
  <si>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</si>
  <si>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</si>
  <si>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</si>
  <si>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</si>
  <si>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</si>
  <si>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</si>
  <si>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</si>
  <si>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</si>
  <si>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</si>
  <si>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</si>
  <si>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</si>
  <si>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</si>
  <si>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</si>
  <si>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</si>
  <si>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</si>
  <si>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</si>
  <si>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</si>
  <si>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</si>
  <si>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</si>
  <si>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</si>
  <si>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</si>
  <si>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</si>
  <si>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</si>
  <si>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</si>
  <si>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</si>
  <si>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</si>
  <si>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</si>
  <si>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</si>
  <si>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</si>
  <si>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</si>
  <si>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</si>
  <si>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</si>
  <si>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</si>
  <si>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</si>
  <si>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</si>
  <si>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</si>
  <si>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</si>
  <si>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</si>
  <si>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</si>
  <si>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</si>
  <si>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</si>
  <si>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</si>
  <si>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</si>
  <si>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</si>
  <si>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</si>
  <si>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</si>
  <si>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</si>
  <si>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</si>
  <si>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</si>
  <si>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</si>
  <si>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</si>
  <si>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</si>
  <si>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</si>
  <si>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</si>
  <si>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</si>
  <si>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</si>
  <si>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</si>
  <si>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</si>
  <si>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</si>
  <si>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</si>
  <si>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</si>
  <si>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</si>
  <si>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</si>
  <si>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</si>
  <si>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</si>
  <si>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</si>
  <si>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</si>
  <si>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</si>
  <si>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</si>
  <si>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</si>
  <si>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</si>
  <si>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</si>
  <si>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</si>
  <si>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</si>
  <si>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</si>
  <si>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</si>
  <si>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</si>
  <si>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</si>
  <si>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</si>
  <si>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</si>
  <si>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</si>
  <si>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</si>
  <si>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</si>
  <si>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</si>
  <si>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</si>
  <si>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</si>
  <si>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</si>
  <si>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</si>
  <si>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</si>
  <si>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</si>
  <si>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</si>
  <si>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</si>
  <si>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</si>
  <si>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</si>
  <si>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</si>
  <si>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</si>
  <si>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</si>
  <si>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</si>
  <si>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</si>
  <si>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</si>
  <si>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</si>
  <si>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</si>
  <si>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</si>
  <si>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</si>
  <si>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</si>
  <si>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</si>
  <si>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</si>
  <si>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</si>
  <si>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</si>
  <si>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</si>
  <si>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</si>
  <si>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</si>
  <si>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</si>
  <si>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</si>
  <si>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</si>
  <si>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</si>
  <si>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</si>
  <si>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</si>
  <si>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</si>
  <si>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</si>
  <si>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</si>
  <si>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</si>
  <si>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</si>
  <si>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</si>
  <si>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</si>
  <si>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</si>
  <si>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</si>
  <si>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</si>
  <si>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</si>
  <si>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</si>
  <si>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</si>
  <si>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</si>
  <si>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</si>
  <si>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</si>
  <si>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</si>
  <si>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</si>
  <si>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</si>
  <si>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</si>
  <si>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</si>
  <si>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</si>
  <si>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</si>
  <si>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</si>
  <si>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</si>
  <si>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</si>
  <si>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</si>
  <si>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</si>
  <si>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</si>
  <si>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</si>
  <si>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</si>
  <si>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</si>
  <si>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</si>
  <si>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</si>
  <si>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</si>
  <si>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</si>
  <si>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</si>
  <si>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</si>
  <si>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</si>
  <si>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</si>
  <si>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</si>
  <si>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</si>
  <si>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</si>
  <si>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</si>
  <si>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</si>
  <si>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</si>
  <si>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</si>
  <si>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</si>
  <si>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</si>
  <si>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</si>
  <si>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</si>
  <si>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</si>
  <si>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</si>
  <si>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</si>
  <si>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</si>
  <si>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</si>
  <si>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</si>
  <si>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</si>
  <si>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</si>
  <si>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</si>
  <si>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</si>
  <si>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</si>
  <si>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</si>
  <si>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</si>
  <si>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</si>
  <si>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</si>
  <si>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</si>
  <si>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</si>
  <si>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</si>
  <si>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</si>
  <si>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</si>
  <si>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</si>
  <si>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</si>
  <si>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</si>
  <si>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</si>
  <si>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</si>
  <si>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</si>
  <si>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</si>
  <si>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</si>
  <si>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</si>
  <si>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</si>
  <si>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</si>
  <si>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</si>
  <si>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</si>
  <si>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</si>
  <si>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</si>
  <si>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</si>
  <si>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</si>
  <si>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</si>
  <si>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</si>
  <si>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</si>
  <si>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</si>
  <si>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</si>
  <si>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</si>
  <si>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</si>
  <si>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</si>
  <si>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</si>
  <si>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</si>
  <si>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</si>
  <si>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</si>
  <si>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</si>
  <si>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</si>
  <si>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</si>
  <si>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</si>
  <si>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</si>
  <si>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</si>
  <si>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</si>
  <si>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</si>
  <si>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</si>
  <si>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</si>
  <si>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</si>
  <si>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</si>
  <si>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</si>
  <si>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</si>
  <si>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</si>
  <si>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</si>
  <si>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</si>
  <si>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</si>
  <si>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</si>
  <si>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</si>
  <si>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</si>
  <si>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</si>
  <si>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</si>
  <si>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</si>
  <si>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</si>
  <si>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</si>
  <si>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</si>
  <si>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</si>
  <si>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</si>
  <si>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</si>
  <si>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</si>
  <si>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</si>
  <si>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</si>
  <si>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</si>
  <si>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</si>
  <si>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</si>
  <si>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</si>
  <si>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</si>
  <si>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</si>
  <si>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</si>
  <si>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</si>
  <si>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</si>
  <si>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</si>
  <si>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</si>
  <si>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</si>
  <si>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</si>
  <si>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</si>
  <si>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</si>
  <si>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</si>
  <si>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</si>
  <si>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</si>
  <si>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</si>
  <si>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</si>
  <si>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</si>
  <si>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</si>
  <si>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</si>
  <si>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</si>
  <si>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</si>
  <si>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</si>
  <si>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</si>
  <si>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</si>
  <si>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</si>
  <si>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</si>
  <si>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</si>
  <si>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</si>
  <si>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</si>
  <si>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</si>
  <si>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</si>
  <si>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</si>
  <si>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</si>
  <si>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</si>
  <si>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</si>
  <si>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</si>
  <si>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</si>
  <si>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</si>
  <si>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</si>
  <si>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</si>
  <si>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</si>
  <si>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</si>
  <si>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</si>
  <si>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</si>
  <si>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</si>
  <si>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</si>
  <si>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</si>
  <si>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</si>
  <si>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</si>
  <si>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</si>
  <si>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</si>
  <si>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</si>
  <si>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</si>
  <si>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</si>
  <si>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</si>
  <si>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</si>
  <si>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</si>
  <si>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</si>
  <si>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</si>
  <si>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</si>
  <si>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</si>
  <si>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</si>
  <si>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</si>
  <si>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</si>
  <si>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</si>
  <si>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</si>
  <si>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</si>
  <si>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</si>
  <si>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</si>
  <si>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</si>
  <si>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</si>
  <si>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</si>
  <si>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</si>
  <si>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</si>
  <si>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</si>
  <si>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</si>
  <si>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</si>
  <si>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</si>
  <si>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</si>
  <si>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</si>
  <si>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</si>
  <si>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</si>
  <si>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</si>
  <si>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</si>
  <si>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</si>
  <si>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</si>
  <si>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</si>
  <si>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</si>
  <si>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</si>
  <si>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</si>
  <si>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</si>
  <si>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</si>
  <si>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</si>
  <si>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</si>
  <si>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</si>
  <si>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</si>
  <si>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</si>
  <si>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</si>
  <si>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</si>
  <si>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</si>
  <si>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</si>
  <si>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</si>
  <si>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</si>
  <si>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</si>
  <si>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</si>
  <si>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</si>
  <si>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</si>
  <si>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</si>
  <si>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</si>
  <si>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</si>
  <si>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</si>
  <si>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</si>
  <si>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</si>
  <si>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</si>
  <si>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</si>
  <si>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</si>
  <si>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</si>
  <si>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</si>
  <si>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</si>
  <si>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</si>
  <si>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</si>
  <si>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</si>
  <si>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</si>
  <si>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</si>
  <si>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</si>
  <si>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</si>
  <si>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</si>
  <si>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</si>
  <si>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</si>
  <si>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</si>
  <si>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</si>
  <si>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</si>
  <si>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</si>
  <si>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</si>
  <si>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</si>
  <si>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</si>
  <si>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</si>
  <si>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</si>
  <si>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</si>
  <si>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</si>
  <si>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</si>
  <si>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</si>
  <si>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</si>
  <si>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</si>
  <si>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</si>
  <si>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</si>
  <si>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</si>
  <si>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</si>
  <si>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</si>
  <si>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</si>
  <si>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</si>
  <si>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</si>
  <si>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</si>
  <si>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</si>
  <si>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</si>
  <si>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</si>
  <si>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</si>
  <si>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</si>
  <si>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</si>
  <si>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</si>
  <si>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</si>
  <si>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</si>
  <si>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</si>
  <si>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</si>
  <si>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</si>
  <si>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</si>
  <si>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</si>
  <si>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</si>
  <si>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</si>
  <si>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</si>
  <si>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</si>
  <si>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</si>
  <si>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</si>
  <si>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</si>
  <si>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</si>
  <si>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</si>
  <si>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</si>
  <si>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</si>
  <si>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</si>
  <si>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</si>
  <si>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</si>
  <si>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</si>
  <si>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</si>
  <si>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</si>
  <si>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</si>
  <si>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</si>
  <si>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</si>
  <si>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</si>
  <si>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</si>
  <si>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</si>
  <si>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</si>
  <si>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</si>
  <si>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</si>
  <si>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</si>
  <si>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</si>
  <si>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</si>
  <si>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</si>
  <si>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</si>
  <si>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</si>
  <si>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</si>
  <si>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</si>
  <si>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</si>
  <si>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</si>
  <si>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</si>
  <si>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</si>
  <si>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</si>
  <si>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</si>
  <si>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</si>
  <si>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</si>
  <si>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</si>
  <si>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</si>
  <si>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</si>
  <si>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</si>
  <si>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</si>
  <si>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</si>
  <si>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</si>
  <si>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</si>
  <si>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</si>
  <si>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</si>
  <si>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</si>
  <si>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</si>
  <si>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</si>
  <si>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</si>
  <si>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</si>
  <si>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</si>
  <si>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</si>
  <si>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</si>
  <si>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</si>
  <si>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</si>
  <si>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</si>
  <si>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</si>
  <si>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</si>
  <si>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</si>
  <si>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</si>
  <si>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</si>
  <si>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</si>
  <si>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</si>
  <si>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</si>
  <si>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</si>
  <si>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</si>
  <si>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</si>
  <si>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</si>
  <si>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</si>
  <si>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</si>
  <si>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</si>
  <si>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</si>
  <si>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</si>
  <si>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</si>
  <si>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</si>
  <si>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</si>
  <si>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</si>
  <si>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</si>
  <si>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</si>
  <si>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</si>
  <si>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</si>
  <si>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</si>
  <si>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</si>
  <si>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</si>
  <si>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</si>
  <si>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</si>
  <si>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</si>
  <si>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</si>
  <si>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</si>
  <si>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</si>
  <si>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</si>
  <si>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</si>
  <si>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</si>
  <si>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</si>
  <si>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</si>
  <si>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</si>
  <si>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</si>
  <si>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</si>
  <si>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</si>
  <si>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</si>
  <si>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</si>
  <si>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</si>
  <si>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</si>
  <si>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</si>
  <si>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</si>
  <si>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</si>
  <si>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</si>
  <si>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</si>
  <si>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</si>
  <si>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</si>
  <si>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</si>
  <si>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</si>
  <si>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</si>
  <si>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</si>
  <si>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</si>
  <si>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</si>
  <si>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</si>
  <si>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</si>
  <si>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</si>
  <si>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</si>
  <si>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</si>
  <si>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</si>
  <si>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</si>
  <si>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</si>
  <si>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</si>
  <si>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</si>
  <si>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</si>
  <si>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</si>
  <si>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</si>
  <si>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</si>
  <si>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</si>
  <si>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</si>
  <si>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</si>
  <si>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</si>
  <si>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</si>
  <si>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</si>
  <si>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</si>
  <si>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</si>
  <si>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</si>
  <si>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</si>
  <si>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</si>
  <si>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</si>
  <si>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</si>
  <si>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</si>
  <si>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</si>
  <si>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</si>
  <si>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</si>
  <si>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</si>
  <si>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</si>
  <si>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</si>
  <si>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</si>
  <si>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</si>
  <si>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</si>
  <si>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</si>
  <si>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</si>
  <si>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</si>
  <si>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</si>
  <si>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</si>
  <si>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</si>
  <si>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</si>
  <si>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</si>
  <si>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</si>
  <si>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</si>
  <si>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</si>
  <si>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</si>
  <si>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</si>
  <si>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</si>
  <si>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</si>
  <si>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</si>
  <si>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</si>
  <si>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</si>
  <si>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</si>
  <si>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</si>
  <si>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</si>
  <si>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</si>
  <si>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</si>
  <si>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</si>
  <si>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</si>
  <si>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</si>
  <si>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</si>
  <si>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</si>
  <si>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</si>
  <si>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</si>
  <si>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</si>
  <si>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</si>
  <si>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</si>
  <si>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</si>
  <si>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</si>
  <si>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</si>
  <si>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</si>
  <si>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</si>
  <si>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</si>
  <si>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</si>
  <si>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</si>
  <si>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</si>
  <si>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</si>
  <si>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</si>
  <si>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</si>
  <si>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</si>
  <si>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</si>
  <si>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</si>
  <si>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</si>
  <si>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</si>
  <si>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</si>
  <si>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</si>
  <si>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</si>
  <si>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</si>
  <si>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</si>
  <si>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</si>
  <si>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</si>
  <si>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</si>
  <si>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</si>
  <si>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</si>
  <si>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</si>
  <si>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</si>
  <si>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</si>
  <si>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</si>
  <si>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</si>
  <si>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</si>
  <si>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</si>
  <si>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</si>
  <si>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</si>
  <si>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</si>
  <si>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</si>
  <si>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</si>
  <si>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</si>
  <si>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</si>
  <si>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</si>
  <si>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</si>
  <si>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</si>
  <si>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</si>
  <si>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</si>
  <si>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</si>
  <si>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</si>
  <si>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</si>
  <si>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</si>
  <si>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</si>
  <si>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</si>
  <si>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</si>
  <si>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</si>
  <si>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</si>
  <si>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</si>
  <si>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</si>
  <si>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</si>
  <si>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</si>
  <si>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</si>
  <si>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</si>
  <si>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</si>
  <si>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</si>
  <si>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</si>
  <si>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</si>
  <si>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</si>
  <si>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</si>
  <si>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</si>
  <si>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</si>
  <si>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</si>
  <si>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</si>
  <si>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</si>
  <si>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</si>
  <si>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</si>
  <si>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</si>
  <si>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</si>
  <si>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</si>
  <si>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</si>
  <si>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</si>
  <si>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</si>
  <si>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</si>
  <si>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</si>
  <si>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</si>
  <si>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</si>
  <si>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</si>
  <si>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</si>
  <si>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</si>
  <si>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</si>
  <si>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</si>
  <si>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</si>
  <si>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</si>
  <si>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</si>
  <si>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</si>
  <si>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</si>
  <si>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</si>
  <si>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</si>
  <si>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</si>
  <si>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</si>
  <si>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</si>
  <si>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</si>
  <si>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</si>
  <si>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</si>
  <si>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</si>
  <si>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</si>
  <si>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</si>
  <si>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</si>
  <si>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</si>
  <si>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</si>
  <si>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</si>
  <si>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</si>
  <si>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</si>
  <si>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</si>
  <si>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</si>
  <si>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</si>
  <si>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</si>
  <si>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</si>
  <si>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</si>
  <si>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</si>
  <si>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</si>
  <si>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</si>
  <si>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</si>
  <si>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</si>
  <si>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</si>
  <si>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</si>
  <si>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</si>
  <si>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</si>
  <si>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</si>
  <si>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</si>
  <si>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</si>
  <si>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</si>
  <si>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</si>
  <si>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</si>
  <si>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</si>
  <si>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</si>
  <si>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</si>
  <si>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</si>
  <si>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</si>
  <si>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</si>
  <si>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</si>
  <si>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</si>
  <si>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</si>
  <si>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</si>
  <si>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</si>
  <si>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</si>
  <si>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</si>
  <si>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</si>
  <si>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</si>
  <si>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</si>
  <si>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</si>
  <si>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</si>
  <si>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</si>
  <si>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</si>
  <si>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</si>
  <si>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</si>
  <si>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</si>
  <si>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</si>
  <si>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</si>
  <si>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</si>
  <si>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</si>
  <si>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</si>
  <si>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</si>
  <si>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</si>
  <si>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</si>
  <si>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</si>
  <si>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</si>
  <si>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</si>
  <si>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</si>
  <si>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</si>
  <si>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</si>
  <si>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</si>
  <si>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</si>
  <si>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</si>
  <si>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</si>
  <si>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</si>
  <si>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</si>
  <si>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</si>
  <si>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</si>
  <si>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</si>
  <si>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</si>
  <si>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</si>
  <si>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</si>
  <si>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</si>
  <si>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</si>
  <si>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</si>
  <si>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</si>
  <si>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</si>
  <si>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</si>
  <si>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</si>
  <si>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</si>
  <si>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</si>
  <si>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</si>
  <si>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</si>
  <si>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</si>
  <si>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</si>
  <si>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</si>
  <si>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</si>
  <si>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</si>
  <si>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</si>
  <si>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</si>
  <si>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</si>
  <si>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</si>
  <si>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</si>
  <si>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</si>
  <si>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</si>
  <si>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</si>
  <si>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</si>
  <si>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</si>
  <si>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</si>
  <si>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</si>
  <si>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</si>
  <si>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</si>
  <si>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</si>
  <si>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</si>
  <si>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</si>
  <si>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</si>
  <si>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</si>
  <si>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</si>
  <si>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</si>
  <si>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</si>
  <si>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</si>
  <si>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</si>
  <si>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</si>
  <si>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</si>
  <si>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</si>
  <si>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</si>
  <si>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</si>
  <si>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</si>
  <si>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</si>
  <si>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</si>
  <si>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</si>
  <si>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</si>
  <si>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</si>
  <si>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</si>
  <si>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</si>
  <si>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</si>
  <si>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</si>
  <si>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</si>
  <si>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</si>
  <si>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</si>
  <si>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</si>
  <si>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</si>
  <si>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</si>
  <si>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</si>
  <si>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</si>
  <si>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</si>
  <si>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</si>
  <si>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</si>
  <si>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</si>
  <si>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</si>
  <si>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</si>
  <si>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</si>
  <si>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</si>
  <si>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</si>
  <si>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</si>
  <si>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</si>
  <si>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</si>
  <si>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</si>
  <si>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</si>
  <si>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</si>
  <si>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</si>
  <si>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</si>
  <si>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</si>
  <si>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</si>
  <si>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</si>
  <si>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</si>
  <si>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</si>
  <si>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</si>
  <si>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</si>
  <si>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</si>
  <si>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</si>
  <si>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</si>
  <si>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</si>
  <si>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</si>
  <si>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</si>
  <si>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</si>
  <si>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</si>
  <si>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</si>
  <si>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</si>
  <si>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</si>
  <si>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</si>
  <si>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</si>
  <si>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</si>
  <si>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</si>
  <si>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</si>
  <si>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</si>
  <si>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</si>
  <si>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</si>
  <si>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</si>
  <si>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</si>
  <si>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</si>
  <si>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</si>
  <si>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</si>
  <si>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</si>
  <si>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</si>
  <si>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</si>
  <si>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</si>
  <si>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</si>
  <si>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</si>
  <si>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</si>
  <si>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</si>
  <si>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</si>
  <si>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</si>
  <si>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</si>
  <si>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</si>
  <si>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</si>
  <si>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</si>
  <si>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</si>
  <si>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</si>
  <si>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</si>
  <si>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</si>
  <si>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</si>
  <si>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</si>
  <si>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</si>
  <si>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</si>
  <si>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</si>
  <si>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</si>
  <si>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</si>
  <si>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</si>
  <si>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</si>
  <si>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</si>
  <si>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</si>
  <si>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</si>
  <si>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</si>
  <si>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</si>
  <si>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</si>
  <si>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</si>
  <si>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</si>
  <si>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</si>
  <si>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</si>
  <si>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</si>
  <si>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</si>
  <si>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</si>
  <si>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</si>
  <si>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</si>
  <si>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</si>
  <si>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</si>
  <si>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</si>
  <si>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</si>
  <si>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</si>
  <si>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</si>
  <si>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</si>
  <si>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</si>
  <si>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</si>
  <si>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</si>
  <si>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</si>
  <si>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</si>
  <si>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</si>
  <si>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</si>
  <si>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</si>
  <si>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</si>
  <si>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</si>
  <si>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</si>
  <si>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</si>
  <si>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</si>
  <si>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</si>
  <si>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</si>
  <si>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</si>
  <si>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</si>
  <si>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</si>
  <si>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</si>
  <si>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</si>
  <si>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</si>
  <si>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</si>
  <si>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</si>
  <si>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</si>
  <si>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</si>
  <si>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</si>
  <si>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</si>
  <si>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</si>
  <si>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</si>
  <si>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</si>
  <si>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</si>
  <si>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</si>
  <si>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</si>
  <si>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</si>
  <si>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</si>
  <si>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</si>
  <si>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</si>
  <si>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</si>
  <si>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</si>
  <si>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</si>
  <si>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</si>
  <si>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</si>
  <si>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</si>
  <si>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</si>
  <si>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</si>
  <si>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</si>
  <si>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</si>
  <si>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</si>
  <si>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</si>
  <si>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</si>
  <si>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</si>
  <si>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</si>
  <si>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</si>
  <si>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</si>
  <si>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</si>
  <si>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</si>
  <si>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</si>
  <si>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</si>
  <si>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</si>
  <si>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</si>
  <si>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</si>
  <si>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</si>
  <si>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</si>
  <si>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</si>
  <si>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</si>
  <si>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</si>
  <si>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</si>
  <si>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</si>
  <si>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</si>
  <si>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</si>
  <si>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</si>
  <si>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</si>
  <si>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</si>
  <si>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</si>
  <si>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</si>
  <si>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</si>
  <si>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</si>
  <si>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</si>
  <si>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</si>
  <si>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</si>
  <si>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</si>
  <si>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</si>
  <si>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</si>
  <si>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</si>
  <si>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</si>
  <si>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</si>
  <si>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</si>
  <si>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</si>
  <si>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</si>
  <si>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</si>
  <si>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</si>
  <si>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</si>
  <si>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</si>
  <si>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</si>
  <si>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</si>
  <si>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</si>
  <si>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</si>
  <si>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</si>
  <si>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</si>
  <si>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</si>
  <si>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</si>
  <si>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</si>
  <si>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</si>
  <si>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</si>
  <si>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</si>
  <si>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</si>
  <si>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</si>
  <si>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</si>
  <si>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</si>
  <si>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</si>
  <si>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</si>
  <si>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</si>
  <si>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</si>
  <si>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</si>
  <si>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</si>
  <si>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</si>
  <si>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</si>
  <si>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</si>
  <si>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</si>
  <si>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</si>
  <si>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</si>
  <si>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</si>
  <si>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</si>
  <si>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</si>
  <si>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</si>
  <si>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</si>
  <si>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</si>
  <si>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</si>
  <si>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</si>
  <si>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</si>
  <si>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</si>
  <si>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</si>
  <si>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</si>
  <si>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</si>
  <si>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</si>
  <si>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</si>
  <si>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</si>
  <si>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</si>
  <si>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</si>
  <si>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</si>
  <si>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</si>
  <si>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</si>
  <si>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</si>
  <si>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</si>
  <si>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</si>
  <si>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</si>
  <si>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</si>
  <si>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</si>
  <si>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</si>
  <si>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</si>
  <si>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</si>
  <si>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</si>
  <si>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</si>
  <si>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</si>
  <si>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</si>
  <si>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</si>
  <si>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</si>
  <si>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</si>
  <si>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</si>
  <si>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</si>
  <si>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</si>
  <si>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</si>
  <si>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</si>
  <si>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</si>
  <si>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</si>
  <si>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</si>
  <si>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</si>
  <si>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</si>
  <si>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</si>
  <si>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</si>
  <si>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</si>
  <si>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</si>
  <si>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</si>
  <si>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</si>
  <si>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</si>
  <si>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</si>
  <si>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</si>
  <si>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</si>
  <si>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</si>
  <si>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</si>
  <si>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</si>
  <si>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</si>
  <si>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</si>
  <si>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</si>
  <si>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</si>
  <si>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</si>
  <si>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</si>
  <si>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</si>
  <si>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</si>
  <si>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</si>
  <si>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</si>
  <si>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</si>
  <si>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</si>
  <si>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</si>
  <si>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</si>
  <si>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</si>
  <si>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</si>
  <si>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</si>
  <si>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</si>
  <si>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</si>
  <si>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</si>
  <si>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</si>
  <si>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</si>
  <si>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</si>
  <si>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</si>
  <si>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</si>
  <si>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</si>
  <si>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</si>
  <si>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</si>
  <si>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</si>
  <si>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</si>
  <si>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</si>
  <si>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</si>
  <si>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</si>
  <si>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</si>
  <si>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</si>
  <si>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</si>
  <si>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</si>
  <si>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</si>
  <si>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</si>
  <si>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</si>
  <si>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</si>
  <si>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</si>
  <si>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</si>
  <si>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</si>
  <si>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</si>
  <si>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</si>
  <si>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</si>
  <si>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</si>
  <si>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</si>
  <si>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</si>
  <si>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</si>
  <si>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</si>
  <si>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</si>
  <si>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</si>
  <si>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</si>
  <si>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</si>
  <si>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</si>
  <si>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</si>
  <si>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</si>
  <si>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</si>
  <si>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</si>
  <si>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</si>
  <si>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</si>
  <si>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</si>
  <si>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</si>
  <si>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</si>
  <si>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</si>
  <si>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</si>
  <si>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</si>
  <si>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</si>
  <si>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</si>
  <si>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</si>
  <si>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</si>
  <si>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</si>
  <si>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</si>
  <si>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</si>
  <si>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</si>
  <si>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</si>
  <si>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</si>
  <si>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</si>
  <si>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</si>
  <si>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</si>
  <si>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</si>
  <si>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</si>
  <si>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</si>
  <si>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</si>
  <si>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</si>
  <si>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</si>
  <si>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</si>
  <si>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</si>
  <si>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</si>
  <si>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</si>
  <si>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</si>
  <si>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</si>
  <si>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</si>
  <si>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</si>
  <si>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</si>
  <si>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</si>
  <si>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</si>
  <si>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</si>
  <si>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</si>
  <si>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</si>
  <si>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</si>
  <si>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</si>
  <si>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</si>
  <si>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</si>
  <si>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</si>
  <si>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</si>
  <si>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</si>
  <si>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</si>
  <si>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</si>
  <si>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</si>
  <si>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</si>
  <si>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</si>
  <si>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</si>
  <si>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</si>
  <si>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</si>
  <si>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</si>
  <si>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</si>
  <si>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</si>
  <si>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</si>
  <si>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</si>
  <si>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</si>
  <si>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</si>
  <si>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</si>
  <si>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</si>
  <si>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</si>
  <si>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</si>
  <si>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</si>
  <si>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</si>
  <si>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</si>
  <si>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</si>
  <si>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</si>
  <si>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</si>
  <si>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</si>
  <si>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</si>
  <si>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</si>
  <si>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</si>
  <si>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</si>
  <si>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</si>
  <si>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</si>
  <si>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</si>
  <si>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</si>
  <si>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</si>
  <si>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</si>
  <si>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</si>
  <si>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</si>
  <si>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</si>
  <si>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</si>
  <si>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</si>
  <si>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</si>
  <si>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</si>
  <si>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</si>
  <si>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</si>
  <si>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</si>
  <si>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</si>
  <si>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</si>
  <si>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</si>
  <si>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</si>
  <si>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</si>
  <si>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</si>
  <si>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</si>
  <si>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</si>
  <si>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</si>
  <si>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</si>
  <si>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</si>
  <si>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</si>
  <si>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</si>
  <si>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</si>
  <si>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</si>
  <si>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</si>
  <si>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</si>
  <si>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</si>
  <si>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</si>
  <si>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</si>
  <si>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</si>
  <si>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</si>
  <si>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</si>
  <si>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</si>
  <si>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</si>
  <si>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</si>
  <si>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</si>
  <si>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</si>
  <si>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</si>
  <si>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</si>
  <si>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</si>
  <si>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</si>
  <si>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</si>
  <si>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</si>
  <si>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</si>
  <si>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</si>
  <si>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</si>
  <si>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</si>
  <si>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</si>
  <si>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</si>
  <si>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</si>
  <si>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</si>
  <si>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</si>
  <si>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</si>
  <si>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</si>
  <si>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</si>
  <si>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</si>
  <si>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</si>
  <si>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</si>
  <si>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</si>
  <si>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</si>
  <si>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</si>
  <si>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</si>
  <si>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</si>
  <si>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</si>
  <si>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</si>
  <si>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</si>
  <si>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</si>
  <si>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</si>
  <si>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</si>
  <si>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</si>
  <si>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</si>
  <si>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</si>
  <si>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</si>
  <si>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</si>
  <si>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</si>
  <si>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</si>
  <si>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</si>
  <si>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</si>
  <si>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</si>
  <si>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</si>
  <si>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</si>
  <si>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</si>
  <si>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</si>
  <si>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</si>
  <si>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</si>
  <si>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</si>
  <si>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</si>
  <si>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</si>
  <si>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</si>
  <si>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</si>
  <si>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</si>
  <si>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</si>
  <si>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</si>
  <si>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</si>
  <si>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</si>
  <si>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</si>
  <si>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</si>
  <si>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</si>
  <si>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</si>
  <si>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</si>
  <si>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</si>
  <si>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</si>
  <si>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</si>
  <si>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</si>
  <si>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</si>
  <si>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</si>
  <si>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</si>
  <si>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</si>
  <si>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</si>
  <si>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</si>
  <si>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</si>
  <si>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</si>
  <si>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</si>
  <si>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</si>
  <si>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</si>
  <si>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</si>
  <si>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</si>
  <si>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</si>
  <si>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</si>
  <si>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</si>
  <si>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</si>
  <si>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</si>
  <si>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</si>
  <si>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</si>
  <si>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</si>
  <si>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</si>
  <si>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</si>
  <si>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</si>
  <si>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</si>
  <si>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</si>
  <si>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</si>
  <si>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</si>
  <si>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</si>
  <si>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</si>
  <si>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</si>
  <si>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</si>
  <si>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</si>
  <si>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</si>
  <si>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</si>
  <si>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</si>
  <si>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</si>
  <si>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</si>
  <si>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</si>
  <si>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</si>
  <si>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</si>
  <si>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</si>
  <si>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</si>
  <si>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</si>
  <si>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</si>
  <si>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</si>
  <si>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</si>
  <si>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</si>
  <si>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</si>
  <si>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</si>
  <si>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</si>
  <si>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</si>
  <si>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</si>
  <si>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</si>
  <si>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</si>
  <si>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</si>
  <si>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</si>
  <si>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</si>
  <si>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</si>
  <si>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</si>
  <si>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</si>
  <si>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</si>
  <si>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</si>
  <si>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</si>
  <si>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</si>
  <si>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</si>
  <si>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</si>
  <si>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</si>
  <si>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</si>
  <si>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</si>
  <si>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</si>
  <si>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</si>
  <si>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</si>
  <si>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</si>
  <si>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</si>
  <si>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</si>
  <si>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</si>
  <si>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</si>
  <si>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</si>
  <si>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</si>
  <si>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</si>
  <si>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</si>
  <si>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</si>
  <si>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</si>
  <si>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</si>
  <si>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</si>
  <si>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</si>
  <si>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</si>
  <si>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</si>
  <si>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</si>
  <si>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</si>
  <si>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</si>
  <si>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</si>
  <si>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</si>
  <si>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</si>
  <si>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</si>
  <si>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</si>
  <si>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</si>
  <si>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</si>
  <si>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</si>
  <si>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</si>
  <si>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</si>
  <si>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</si>
  <si>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</si>
  <si>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</si>
  <si>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</si>
  <si>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</si>
  <si>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</si>
  <si>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</si>
  <si>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</si>
  <si>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</si>
  <si>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</si>
  <si>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</si>
  <si>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</si>
  <si>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</si>
  <si>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</si>
  <si>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</si>
  <si>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</si>
  <si>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</si>
  <si>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</si>
  <si>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</si>
  <si>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</si>
  <si>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</si>
  <si>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</si>
  <si>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</si>
  <si>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</si>
  <si>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</si>
  <si>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</si>
  <si>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</si>
  <si>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</si>
  <si>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</si>
  <si>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</si>
  <si>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</si>
  <si>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</si>
  <si>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</si>
  <si>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</si>
  <si>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</si>
  <si>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</si>
  <si>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</si>
  <si>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</si>
  <si>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</si>
  <si>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</si>
  <si>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</si>
  <si>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</si>
  <si>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</si>
  <si>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</si>
  <si>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</si>
  <si>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</si>
  <si>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</si>
  <si>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</si>
  <si>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</si>
  <si>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</si>
  <si>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</si>
  <si>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</si>
  <si>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</si>
  <si>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</si>
  <si>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</si>
  <si>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</si>
  <si>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</si>
  <si>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</si>
  <si>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</si>
  <si>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</si>
  <si>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</si>
  <si>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</si>
  <si>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</si>
  <si>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</si>
  <si>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</si>
  <si>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</si>
  <si>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</si>
  <si>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</si>
  <si>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</si>
  <si>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</si>
  <si>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</si>
  <si>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</si>
  <si>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</si>
  <si>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</si>
  <si>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</si>
  <si>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</si>
  <si>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</si>
  <si>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</si>
  <si>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</si>
  <si>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</si>
  <si>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</si>
  <si>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</si>
  <si>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</si>
  <si>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</si>
  <si>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</si>
  <si>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</si>
  <si>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</si>
  <si>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</si>
  <si>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</si>
  <si>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</si>
  <si>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</si>
  <si>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</si>
  <si>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</si>
  <si>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</si>
  <si>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</si>
  <si>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</si>
  <si>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</si>
  <si>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</si>
  <si>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</si>
  <si>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</si>
  <si>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</si>
  <si>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</si>
  <si>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</si>
  <si>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</si>
  <si>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</si>
  <si>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</si>
  <si>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</si>
  <si>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</si>
  <si>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</si>
  <si>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</si>
  <si>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</si>
  <si>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</si>
  <si>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</si>
  <si>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</si>
  <si>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</si>
  <si>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</si>
  <si>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</si>
  <si>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</si>
  <si>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</si>
  <si>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</si>
  <si>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</si>
  <si>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</si>
  <si>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</si>
  <si>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</si>
  <si>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</si>
  <si>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</si>
  <si>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</si>
  <si>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</si>
  <si>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</si>
  <si>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</si>
  <si>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</si>
  <si>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</si>
  <si>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</si>
  <si>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</si>
  <si>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</si>
  <si>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</si>
  <si>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</si>
  <si>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</si>
  <si>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</si>
  <si>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</si>
  <si>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</si>
  <si>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</si>
  <si>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</si>
  <si>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</si>
  <si>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</si>
  <si>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</si>
  <si>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</si>
  <si>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</si>
  <si>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</si>
  <si>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</si>
  <si>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</si>
  <si>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</si>
  <si>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</si>
  <si>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</si>
  <si>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</si>
  <si>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</si>
  <si>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</si>
  <si>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</si>
  <si>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</si>
  <si>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</si>
  <si>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</si>
  <si>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</si>
  <si>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</si>
  <si>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</si>
  <si>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</si>
  <si>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</si>
  <si>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</si>
  <si>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</si>
  <si>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</si>
  <si>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</si>
  <si>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</si>
  <si>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</si>
  <si>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</si>
  <si>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</si>
  <si>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</si>
  <si>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</si>
  <si>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</si>
  <si>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</si>
  <si>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</si>
  <si>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</si>
  <si>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</si>
  <si>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</si>
  <si>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</si>
  <si>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</si>
  <si>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</si>
  <si>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</si>
  <si>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</si>
  <si>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</si>
  <si>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</si>
  <si>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</si>
  <si>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</si>
  <si>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</si>
  <si>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</si>
  <si>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</si>
  <si>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</si>
  <si>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</si>
  <si>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</si>
  <si>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</si>
  <si>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</si>
  <si>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</si>
  <si>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</si>
  <si>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</si>
  <si>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</si>
  <si>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</si>
  <si>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</si>
  <si>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</si>
  <si>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</si>
  <si>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</si>
  <si>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</si>
  <si>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</si>
  <si>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</si>
  <si>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</si>
  <si>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</si>
  <si>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</si>
  <si>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</si>
  <si>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</si>
  <si>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</si>
  <si>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</si>
  <si>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</si>
  <si>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</si>
  <si>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</si>
  <si>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</si>
  <si>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</si>
  <si>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</si>
  <si>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</si>
  <si>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</si>
  <si>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</si>
  <si>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</si>
  <si>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</si>
  <si>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</si>
  <si>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</si>
  <si>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</si>
  <si>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</si>
  <si>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</si>
  <si>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</si>
  <si>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</si>
  <si>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</si>
  <si>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</si>
  <si>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</si>
  <si>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</si>
  <si>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</si>
  <si>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</si>
  <si>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</si>
  <si>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</si>
  <si>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</si>
  <si>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</si>
  <si>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</si>
  <si>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</si>
  <si>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</si>
  <si>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</si>
  <si>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</si>
  <si>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</si>
  <si>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</si>
  <si>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</si>
  <si>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</si>
  <si>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</si>
  <si>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</si>
  <si>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</si>
  <si>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</si>
  <si>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</si>
  <si>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</si>
  <si>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</si>
  <si>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</si>
  <si>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</si>
  <si>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</si>
  <si>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</si>
  <si>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</si>
  <si>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</si>
  <si>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</si>
  <si>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</si>
  <si>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</si>
  <si>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</si>
  <si>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</si>
  <si>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</si>
  <si>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</si>
  <si>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</si>
  <si>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</si>
  <si>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</si>
  <si>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</si>
  <si>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</si>
  <si>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</si>
  <si>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</si>
  <si>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</si>
  <si>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</si>
  <si>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</si>
  <si>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</si>
  <si>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</si>
  <si>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</si>
  <si>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</si>
  <si>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</si>
  <si>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</si>
  <si>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</si>
  <si>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</si>
  <si>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</si>
  <si>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</si>
  <si>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</si>
  <si>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</si>
  <si>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</si>
  <si>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</si>
  <si>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</si>
  <si>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</si>
  <si>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</si>
  <si>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</si>
  <si>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</si>
  <si>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</si>
  <si>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</si>
  <si>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</si>
  <si>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</si>
  <si>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</si>
  <si>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</si>
  <si>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</si>
  <si>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</si>
  <si>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</si>
  <si>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</si>
  <si>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</si>
  <si>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</si>
  <si>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</si>
  <si>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</si>
  <si>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</si>
  <si>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</si>
  <si>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</si>
  <si>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</si>
  <si>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</si>
  <si>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</si>
  <si>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</si>
  <si>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</si>
  <si>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</si>
  <si>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</si>
  <si>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</si>
  <si>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</si>
  <si>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</si>
  <si>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</si>
  <si>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</si>
  <si>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</si>
  <si>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</si>
  <si>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</si>
  <si>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</si>
  <si>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</si>
  <si>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</si>
  <si>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</si>
  <si>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</si>
  <si>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</si>
  <si>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</si>
  <si>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</si>
  <si>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</si>
  <si>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</si>
  <si>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</si>
  <si>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</si>
  <si>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</si>
  <si>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</si>
  <si>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</si>
  <si>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</si>
  <si>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</si>
  <si>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</si>
  <si>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</si>
  <si>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</si>
  <si>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</si>
  <si>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</si>
  <si>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</si>
  <si>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</si>
  <si>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</si>
  <si>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</si>
  <si>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</si>
  <si>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</si>
  <si>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</si>
  <si>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</si>
  <si>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</si>
  <si>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</si>
  <si>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</si>
  <si>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</si>
  <si>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</si>
  <si>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</si>
  <si>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</si>
  <si>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</si>
  <si>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</si>
  <si>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</si>
  <si>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</si>
  <si>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</si>
  <si>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</si>
  <si>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</si>
  <si>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</si>
  <si>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</si>
  <si>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</si>
  <si>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</si>
  <si>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</si>
  <si>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</si>
  <si>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</si>
  <si>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</si>
  <si>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</si>
  <si>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</si>
  <si>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</si>
  <si>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</si>
  <si>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</si>
  <si>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</si>
  <si>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</si>
  <si>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</si>
  <si>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</si>
  <si>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</si>
  <si>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</si>
  <si>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</si>
  <si>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</si>
  <si>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</si>
  <si>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</si>
  <si>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</si>
  <si>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</si>
  <si>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</si>
  <si>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</si>
  <si>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</si>
  <si>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</si>
  <si>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</si>
  <si>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</si>
  <si>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</si>
  <si>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</si>
  <si>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</si>
  <si>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</si>
  <si>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</si>
  <si>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</si>
  <si>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</si>
  <si>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</si>
  <si>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</si>
  <si>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</si>
  <si>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</si>
  <si>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</si>
  <si>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</si>
  <si>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</si>
  <si>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</si>
  <si>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</si>
  <si>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</si>
  <si>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</si>
  <si>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</si>
  <si>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</si>
  <si>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</si>
  <si>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</si>
  <si>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</si>
  <si>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</si>
  <si>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</si>
  <si>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</si>
  <si>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</si>
  <si>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</si>
  <si>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</si>
  <si>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</si>
  <si>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</si>
  <si>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</si>
  <si>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</si>
  <si>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</si>
  <si>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</si>
  <si>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</si>
  <si>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</si>
  <si>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</si>
  <si>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</si>
  <si>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</si>
  <si>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</si>
  <si>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</si>
  <si>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</si>
  <si>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</si>
  <si>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</si>
  <si>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</si>
  <si>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</si>
  <si>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</si>
  <si>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</si>
  <si>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</si>
  <si>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</si>
  <si>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</si>
  <si>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</si>
  <si>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</si>
  <si>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</si>
  <si>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</si>
  <si>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</si>
  <si>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</si>
  <si>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</si>
  <si>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</si>
  <si>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</si>
  <si>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</si>
  <si>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</si>
  <si>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</si>
  <si>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</si>
  <si>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</si>
  <si>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</si>
  <si>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</si>
  <si>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</si>
  <si>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</si>
  <si>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</si>
  <si>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</si>
  <si>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</si>
  <si>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</si>
  <si>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</si>
  <si>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</si>
  <si>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</si>
  <si>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</si>
  <si>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</si>
  <si>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</si>
  <si>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</si>
  <si>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</si>
  <si>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</si>
  <si>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</si>
  <si>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</si>
  <si>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</si>
  <si>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</si>
  <si>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</si>
  <si>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</si>
  <si>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</si>
  <si>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</si>
  <si>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</si>
  <si>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</si>
  <si>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</si>
  <si>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</si>
  <si>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</si>
  <si>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</si>
  <si>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</si>
  <si>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</si>
  <si>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</si>
  <si>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</si>
  <si>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</si>
  <si>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</si>
  <si>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</si>
  <si>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</si>
  <si>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</si>
  <si>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</si>
  <si>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</si>
  <si>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</si>
  <si>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</si>
  <si>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</si>
  <si>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</si>
  <si>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</si>
  <si>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</si>
  <si>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</si>
  <si>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</si>
  <si>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</si>
  <si>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</si>
  <si>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</si>
  <si>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</si>
  <si>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</si>
  <si>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</si>
  <si>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</si>
  <si>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</si>
  <si>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</si>
  <si>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</si>
  <si>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</si>
  <si>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</si>
  <si>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</si>
  <si>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</si>
  <si>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</si>
  <si>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</si>
  <si>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</si>
  <si>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</si>
  <si>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</si>
  <si>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</si>
  <si>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</si>
  <si>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</si>
  <si>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</si>
  <si>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</si>
  <si>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</si>
  <si>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</si>
  <si>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</si>
  <si>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</si>
  <si>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</si>
  <si>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</si>
  <si>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</si>
  <si>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</si>
  <si>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</si>
  <si>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</si>
  <si>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</si>
  <si>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</si>
  <si>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</si>
  <si>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</si>
  <si>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</si>
  <si>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</si>
  <si>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</si>
  <si>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</si>
  <si>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</si>
  <si>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</si>
  <si>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</si>
  <si>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</si>
  <si>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</si>
  <si>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</si>
  <si>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</si>
  <si>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</si>
  <si>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</si>
  <si>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</si>
  <si>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</si>
  <si>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</si>
  <si>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</si>
  <si>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</si>
  <si>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</si>
  <si>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</si>
  <si>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</si>
  <si>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</si>
  <si>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</si>
  <si>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</si>
  <si>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</si>
  <si>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</si>
  <si>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</si>
  <si>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</si>
  <si>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</si>
  <si>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</si>
  <si>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</si>
  <si>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</si>
  <si>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</si>
  <si>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</si>
  <si>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</si>
  <si>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</si>
  <si>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</si>
  <si>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</si>
  <si>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</si>
  <si>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</si>
  <si>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</si>
  <si>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</si>
  <si>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</si>
  <si>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</si>
  <si>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</si>
  <si>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</si>
  <si>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</si>
  <si>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</si>
  <si>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</si>
  <si>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</si>
  <si>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</si>
  <si>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</si>
  <si>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</si>
  <si>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</si>
  <si>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</si>
  <si>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</si>
  <si>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</si>
  <si>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</si>
  <si>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</si>
  <si>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</si>
  <si>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</si>
  <si>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</si>
  <si>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</si>
  <si>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</si>
  <si>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</si>
  <si>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</si>
  <si>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</si>
  <si>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</si>
  <si>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</si>
  <si>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</si>
  <si>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</si>
  <si>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</si>
  <si>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</si>
  <si>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</si>
  <si>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</si>
  <si>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</si>
  <si>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</si>
  <si>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</si>
  <si>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</si>
  <si>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</si>
  <si>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</si>
  <si>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</si>
  <si>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</si>
  <si>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</si>
  <si>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</si>
  <si>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</si>
  <si>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</si>
  <si>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</si>
  <si>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</si>
  <si>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</si>
  <si>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</si>
  <si>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</si>
  <si>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</si>
  <si>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</si>
  <si>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</si>
  <si>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</si>
  <si>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</si>
  <si>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</si>
  <si>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</si>
  <si>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</si>
  <si>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</si>
  <si>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</si>
  <si>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</si>
  <si>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</si>
  <si>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</si>
  <si>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</si>
  <si>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</si>
  <si>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</si>
  <si>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</si>
  <si>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</si>
  <si>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</si>
  <si>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</si>
  <si>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</si>
  <si>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</si>
  <si>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</si>
  <si>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</si>
  <si>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</si>
  <si>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</si>
  <si>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</si>
  <si>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</si>
  <si>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</si>
  <si>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</si>
  <si>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</si>
  <si>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</si>
  <si>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</si>
  <si>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</si>
  <si>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</si>
  <si>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</si>
  <si>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</si>
  <si>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</si>
  <si>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</si>
  <si>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</si>
  <si>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</si>
  <si>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</si>
  <si>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</si>
  <si>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</si>
  <si>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</si>
  <si>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</si>
  <si>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</si>
  <si>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</si>
  <si>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</si>
  <si>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</si>
  <si>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</si>
  <si>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</si>
  <si>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</si>
  <si>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</si>
  <si>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</si>
  <si>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</si>
  <si>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</si>
  <si>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</si>
  <si>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</si>
  <si>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</si>
  <si>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</si>
  <si>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</si>
  <si>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</si>
  <si>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</si>
  <si>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</si>
  <si>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</si>
  <si>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</si>
  <si>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</si>
  <si>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</si>
  <si>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</si>
  <si>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</si>
  <si>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</si>
  <si>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</si>
  <si>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</si>
  <si>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</si>
  <si>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</si>
  <si>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</si>
  <si>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</si>
  <si>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</si>
  <si>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</si>
  <si>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</si>
  <si>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</si>
  <si>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</si>
  <si>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</si>
  <si>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</si>
  <si>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</si>
  <si>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</si>
  <si>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</si>
  <si>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</si>
  <si>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</si>
  <si>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</si>
  <si>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</si>
  <si>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</si>
  <si>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</si>
  <si>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</si>
  <si>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</si>
  <si>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</si>
  <si>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</si>
  <si>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</si>
  <si>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</si>
  <si>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</si>
  <si>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</si>
  <si>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</si>
  <si>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</si>
  <si>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</si>
  <si>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</si>
  <si>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</si>
  <si>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</si>
  <si>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</si>
  <si>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</si>
  <si>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</si>
  <si>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</si>
  <si>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</si>
  <si>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</si>
  <si>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</si>
  <si>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</si>
  <si>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</si>
  <si>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</si>
  <si>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</si>
  <si>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</si>
  <si>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</si>
  <si>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</si>
  <si>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</si>
  <si>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</si>
  <si>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</si>
  <si>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</si>
  <si>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</si>
  <si>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</si>
  <si>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</si>
  <si>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</si>
  <si>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</si>
  <si>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</si>
  <si>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</si>
  <si>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</si>
  <si>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</si>
  <si>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</si>
  <si>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</si>
  <si>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</si>
  <si>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</si>
  <si>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</si>
  <si>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</si>
  <si>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</si>
  <si>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</si>
  <si>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</si>
  <si>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</si>
  <si>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</si>
  <si>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</si>
  <si>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</si>
  <si>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</si>
  <si>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</si>
  <si>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</si>
  <si>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</si>
  <si>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</si>
  <si>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</si>
  <si>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</si>
  <si>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</si>
  <si>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</si>
  <si>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</si>
  <si>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</si>
  <si>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</si>
  <si>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</si>
  <si>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</si>
  <si>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</si>
  <si>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</si>
  <si>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</si>
  <si>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</si>
  <si>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</si>
  <si>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</si>
  <si>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</si>
  <si>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</si>
  <si>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</si>
  <si>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</si>
  <si>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</si>
  <si>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</si>
  <si>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</si>
  <si>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</si>
  <si>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</si>
  <si>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</si>
  <si>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</si>
  <si>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</si>
  <si>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</si>
  <si>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</si>
  <si>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</si>
  <si>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</si>
  <si>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</si>
  <si>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</si>
  <si>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</si>
  <si>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</si>
  <si>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</si>
  <si>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</si>
  <si>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</si>
  <si>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</si>
  <si>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</si>
  <si>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</si>
  <si>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</si>
  <si>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</si>
  <si>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</si>
  <si>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</si>
  <si>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</si>
  <si>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</si>
  <si>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</si>
  <si>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</si>
  <si>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</si>
  <si>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</si>
  <si>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</si>
  <si>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</si>
  <si>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</si>
  <si>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</si>
  <si>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</si>
  <si>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</si>
  <si>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</si>
  <si>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</si>
  <si>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</si>
  <si>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</si>
  <si>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</si>
  <si>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</si>
  <si>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</si>
  <si>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</si>
  <si>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</si>
  <si>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</si>
  <si>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</si>
  <si>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</si>
  <si>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</si>
  <si>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</si>
  <si>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</si>
  <si>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</si>
  <si>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</si>
  <si>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</si>
  <si>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</si>
  <si>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</si>
  <si>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</si>
  <si>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</si>
  <si>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</si>
  <si>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</si>
  <si>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</si>
  <si>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</si>
  <si>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</si>
  <si>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</si>
  <si>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</si>
  <si>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</si>
  <si>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</si>
  <si>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</si>
  <si>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</si>
  <si>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</si>
  <si>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</si>
  <si>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</si>
  <si>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</si>
  <si>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</si>
  <si>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</si>
  <si>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</si>
  <si>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</si>
  <si>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</si>
  <si>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</si>
  <si>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</si>
  <si>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</si>
  <si>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</si>
  <si>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</si>
  <si>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</si>
  <si>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</si>
  <si>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</si>
  <si>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</si>
  <si>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</si>
  <si>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</si>
  <si>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</si>
  <si>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</si>
  <si>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</si>
  <si>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</si>
  <si>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</si>
  <si>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</si>
  <si>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</si>
  <si>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</si>
  <si>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</si>
  <si>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</si>
  <si>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</si>
  <si>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</si>
  <si>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</si>
  <si>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</si>
  <si>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</si>
  <si>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</si>
  <si>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</si>
  <si>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</si>
  <si>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</si>
  <si>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</si>
  <si>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</si>
  <si>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</si>
  <si>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</si>
  <si>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</si>
  <si>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</si>
  <si>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</si>
  <si>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</si>
  <si>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</si>
  <si>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</si>
  <si>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</si>
  <si>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</si>
  <si>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</si>
  <si>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</si>
  <si>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</si>
  <si>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</si>
  <si>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</si>
  <si>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</si>
  <si>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</si>
  <si>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</si>
  <si>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</si>
  <si>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</si>
  <si>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</si>
  <si>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</si>
  <si>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</si>
  <si>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</si>
  <si>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</si>
  <si>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</si>
  <si>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</si>
  <si>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</si>
  <si>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</si>
  <si>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</si>
  <si>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</si>
  <si>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</si>
  <si>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</si>
  <si>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</si>
  <si>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</si>
  <si>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</si>
  <si>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</si>
  <si>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</si>
  <si>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</si>
  <si>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</si>
  <si>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</si>
  <si>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</si>
  <si>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</si>
  <si>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</si>
  <si>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</si>
  <si>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</si>
  <si>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</si>
  <si>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</si>
  <si>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</si>
  <si>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</si>
  <si>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</si>
  <si>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</si>
  <si>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</si>
  <si>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</si>
  <si>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</si>
  <si>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</si>
  <si>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</si>
  <si>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</si>
  <si>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</si>
  <si>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</si>
  <si>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</si>
  <si>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</si>
  <si>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</si>
  <si>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</si>
  <si>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</si>
  <si>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</si>
  <si>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</si>
  <si>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</si>
  <si>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</si>
  <si>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</si>
  <si>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</si>
  <si>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</si>
  <si>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</si>
  <si>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</si>
  <si>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</si>
  <si>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</si>
  <si>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</si>
  <si>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</si>
  <si>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</si>
  <si>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</si>
  <si>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</si>
  <si>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</si>
  <si>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</si>
  <si>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</si>
  <si>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</si>
  <si>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</si>
  <si>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</si>
  <si>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</si>
  <si>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</si>
  <si>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</si>
  <si>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</si>
  <si>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</si>
  <si>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</si>
  <si>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</si>
  <si>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</si>
  <si>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</si>
  <si>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</si>
  <si>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</si>
  <si>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</si>
  <si>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</si>
  <si>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</si>
  <si>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</si>
  <si>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</si>
  <si>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</si>
  <si>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</si>
  <si>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</si>
  <si>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</si>
  <si>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</si>
  <si>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</si>
  <si>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</si>
  <si>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</si>
  <si>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</si>
  <si>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</si>
  <si>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</si>
  <si>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</si>
  <si>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</si>
  <si>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</si>
  <si>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</si>
  <si>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</si>
  <si>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</si>
  <si>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</si>
  <si>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</si>
  <si>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</si>
  <si>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</si>
  <si>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</si>
  <si>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</si>
  <si>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</si>
  <si>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</si>
  <si>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</si>
  <si>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</si>
  <si>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</si>
  <si>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</si>
  <si>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</si>
  <si>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</si>
  <si>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</si>
  <si>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</si>
  <si>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</si>
  <si>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</si>
  <si>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</si>
  <si>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</si>
  <si>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</si>
  <si>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</si>
  <si>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</si>
  <si>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</si>
  <si>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</si>
  <si>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</si>
  <si>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</si>
  <si>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</si>
  <si>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</si>
  <si>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</si>
  <si>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</si>
  <si>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</si>
  <si>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</si>
  <si>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</si>
  <si>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</si>
  <si>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</si>
  <si>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</si>
  <si>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</si>
  <si>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</si>
  <si>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</si>
  <si>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</si>
  <si>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</si>
  <si>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</si>
  <si>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</si>
  <si>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</si>
  <si>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</si>
  <si>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</si>
  <si>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</si>
  <si>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</si>
  <si>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</si>
  <si>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</si>
  <si>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</si>
  <si>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</si>
  <si>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</si>
  <si>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</si>
  <si>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</si>
  <si>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</si>
  <si>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</si>
  <si>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</si>
  <si>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</si>
  <si>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</si>
  <si>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</si>
  <si>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</si>
  <si>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</si>
  <si>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</si>
  <si>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</si>
  <si>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</si>
  <si>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</si>
  <si>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</si>
  <si>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</si>
  <si>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</si>
  <si>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</si>
  <si>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</si>
  <si>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</si>
  <si>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</si>
  <si>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</si>
  <si>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</si>
  <si>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</si>
  <si>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</si>
  <si>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</si>
  <si>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</si>
  <si>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</si>
  <si>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</si>
  <si>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</si>
  <si>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</si>
  <si>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</si>
  <si>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</si>
  <si>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</si>
  <si>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</si>
  <si>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</si>
  <si>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</si>
  <si>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</si>
  <si>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</si>
  <si>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</si>
  <si>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</si>
  <si>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</si>
  <si>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</si>
  <si>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</si>
  <si>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</si>
  <si>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</si>
  <si>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</si>
  <si>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</si>
  <si>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</si>
  <si>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</si>
  <si>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</si>
  <si>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</si>
  <si>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</si>
  <si>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</si>
  <si>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</si>
  <si>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</si>
  <si>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</si>
  <si>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</si>
  <si>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</si>
  <si>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</si>
  <si>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</si>
  <si>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</si>
  <si>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</si>
  <si>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</si>
  <si>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</si>
  <si>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</si>
  <si>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</si>
  <si>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</si>
  <si>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</si>
  <si>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</si>
  <si>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</si>
  <si>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</si>
  <si>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</si>
  <si>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</si>
  <si>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</si>
  <si>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</si>
  <si>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</si>
  <si>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</si>
  <si>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</si>
  <si>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</si>
  <si>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</si>
  <si>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</si>
  <si>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</si>
  <si>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</si>
  <si>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</si>
  <si>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</si>
  <si>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</si>
  <si>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</si>
  <si>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</si>
  <si>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</si>
  <si>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</si>
  <si>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</si>
  <si>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</si>
  <si>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</si>
  <si>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</si>
  <si>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</si>
  <si>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</si>
  <si>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</si>
  <si>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</si>
  <si>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</si>
  <si>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</si>
  <si>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</si>
  <si>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</si>
  <si>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</si>
  <si>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</si>
  <si>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</si>
  <si>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</si>
  <si>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</si>
  <si>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</si>
  <si>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</si>
  <si>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</si>
  <si>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</si>
  <si>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</si>
  <si>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</si>
  <si>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</si>
  <si>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</si>
  <si>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</si>
  <si>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</si>
  <si>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</si>
  <si>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</si>
  <si>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</si>
  <si>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</si>
  <si>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</si>
  <si>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</si>
  <si>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</si>
  <si>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</si>
  <si>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</si>
  <si>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</si>
  <si>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</si>
  <si>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</si>
  <si>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</si>
  <si>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</si>
  <si>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</si>
  <si>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</si>
  <si>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</si>
  <si>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</si>
  <si>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</si>
  <si>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</si>
  <si>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</si>
  <si>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</si>
  <si>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</si>
  <si>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</si>
  <si>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</si>
  <si>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</si>
  <si>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</si>
  <si>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</si>
  <si>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</si>
  <si>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</si>
  <si>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</si>
  <si>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</si>
  <si>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</si>
  <si>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</si>
  <si>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</si>
  <si>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</si>
  <si>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</si>
  <si>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</si>
  <si>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</si>
  <si>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</si>
  <si>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</si>
  <si>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</si>
  <si>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</si>
  <si>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</si>
  <si>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</si>
  <si>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</si>
  <si>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</si>
  <si>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</si>
  <si>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</si>
  <si>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</si>
  <si>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</si>
  <si>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</si>
  <si>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</si>
  <si>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</si>
  <si>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</si>
  <si>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</si>
  <si>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</si>
  <si>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</si>
  <si>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</si>
  <si>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</si>
  <si>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</si>
  <si>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</si>
  <si>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</si>
  <si>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</si>
  <si>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</si>
  <si>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</si>
  <si>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</si>
  <si>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</si>
  <si>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</si>
  <si>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</si>
  <si>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</si>
  <si>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</si>
  <si>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</si>
  <si>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</si>
  <si>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</si>
  <si>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</si>
  <si>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</si>
  <si>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</si>
  <si>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</si>
  <si>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</si>
  <si>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</si>
  <si>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</si>
  <si>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</si>
  <si>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</si>
  <si>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</si>
  <si>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</si>
  <si>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</si>
  <si>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</si>
  <si>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</si>
  <si>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</si>
  <si>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</si>
  <si>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</si>
  <si>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</si>
  <si>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</si>
  <si>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</si>
  <si>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</si>
  <si>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</si>
  <si>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</si>
  <si>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</si>
  <si>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</si>
  <si>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</si>
  <si>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</si>
  <si>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</si>
  <si>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</si>
  <si>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</si>
  <si>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</si>
  <si>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</si>
  <si>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</si>
  <si>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</si>
  <si>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</si>
  <si>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</si>
  <si>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</si>
  <si>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</si>
  <si>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</si>
  <si>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</si>
  <si>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</si>
  <si>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</si>
  <si>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</si>
  <si>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</si>
  <si>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</si>
  <si>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</si>
  <si>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</si>
  <si>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</si>
  <si>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</si>
  <si>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</si>
  <si>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</si>
  <si>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</si>
  <si>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</si>
  <si>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</si>
  <si>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</si>
  <si>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</si>
  <si>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</si>
  <si>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</si>
  <si>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</si>
  <si>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</si>
  <si>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</si>
  <si>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</si>
  <si>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</si>
  <si>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</si>
  <si>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</si>
  <si>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</si>
  <si>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</si>
  <si>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</si>
  <si>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</si>
  <si>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</si>
  <si>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</si>
  <si>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</si>
  <si>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</si>
  <si>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</si>
  <si>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</si>
  <si>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</si>
  <si>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</si>
  <si>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</si>
  <si>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</si>
  <si>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</si>
  <si>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</si>
  <si>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</si>
  <si>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</si>
  <si>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</si>
  <si>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</si>
  <si>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</si>
  <si>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</si>
  <si>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</si>
  <si>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</si>
  <si>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</si>
  <si>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</si>
  <si>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</si>
  <si>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</si>
  <si>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</si>
  <si>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</si>
  <si>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</si>
  <si>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</si>
  <si>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</si>
  <si>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</si>
  <si>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</si>
  <si>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</si>
  <si>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</si>
  <si>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</si>
  <si>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</si>
  <si>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</si>
  <si>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</si>
  <si>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</si>
  <si>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</si>
  <si>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</si>
  <si>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</si>
  <si>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</si>
  <si>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</si>
  <si>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</si>
  <si>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</si>
  <si>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</si>
  <si>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</si>
  <si>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</si>
  <si>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</si>
  <si>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</si>
  <si>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</si>
  <si>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</si>
  <si>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</si>
  <si>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</si>
  <si>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</si>
  <si>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</si>
  <si>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</si>
  <si>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</si>
  <si>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</si>
  <si>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</si>
  <si>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</si>
  <si>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</si>
  <si>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</si>
  <si>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</si>
  <si>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</si>
  <si>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</si>
  <si>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</si>
  <si>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</si>
  <si>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</si>
  <si>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</si>
  <si>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</si>
  <si>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</si>
  <si>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</si>
  <si>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</si>
  <si>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</si>
  <si>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</si>
  <si>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</si>
  <si>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</si>
  <si>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</si>
  <si>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</si>
  <si>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</si>
  <si>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</si>
  <si>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</si>
  <si>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</si>
  <si>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</si>
  <si>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</si>
  <si>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</si>
  <si>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</si>
  <si>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</si>
  <si>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</si>
  <si>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</si>
  <si>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</si>
  <si>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</si>
  <si>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</si>
  <si>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</si>
  <si>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</si>
  <si>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</si>
  <si>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</si>
  <si>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</si>
  <si>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</si>
  <si>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</si>
  <si>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</si>
  <si>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</si>
  <si>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</si>
  <si>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</si>
  <si>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</si>
  <si>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</si>
  <si>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</si>
  <si>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</si>
  <si>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</si>
  <si>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</si>
  <si>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</si>
  <si>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</si>
  <si>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</si>
  <si>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</si>
  <si>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</si>
  <si>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</si>
  <si>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</si>
  <si>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</si>
  <si>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</si>
  <si>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</si>
  <si>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</si>
  <si>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</si>
  <si>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</si>
  <si>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</si>
  <si>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</si>
  <si>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</si>
  <si>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</si>
  <si>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</si>
  <si>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</si>
  <si>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</si>
  <si>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</si>
  <si>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</si>
  <si>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</si>
  <si>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</si>
  <si>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</si>
  <si>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</si>
  <si>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</si>
  <si>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</si>
  <si>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</si>
  <si>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</si>
  <si>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</si>
  <si>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</si>
  <si>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</si>
  <si>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</si>
  <si>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</si>
  <si>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</si>
  <si>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</si>
  <si>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</si>
  <si>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</si>
  <si>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</si>
  <si>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</si>
  <si>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</si>
  <si>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</si>
  <si>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</si>
  <si>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</si>
  <si>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</si>
  <si>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</si>
  <si>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</si>
  <si>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</si>
  <si>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</si>
  <si>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</si>
  <si>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</si>
  <si>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</si>
  <si>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</si>
  <si>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</si>
  <si>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</si>
  <si>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</si>
  <si>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</si>
  <si>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</si>
  <si>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</si>
  <si>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</si>
  <si>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</si>
  <si>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</si>
  <si>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</si>
  <si>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</si>
  <si>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</si>
  <si>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</si>
  <si>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</si>
  <si>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</si>
  <si>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</si>
  <si>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</si>
  <si>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</si>
  <si>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</si>
  <si>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</si>
  <si>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</si>
  <si>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</si>
  <si>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</si>
  <si>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</si>
  <si>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</si>
  <si>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</si>
  <si>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</si>
  <si>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</si>
  <si>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</si>
  <si>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</si>
  <si>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</si>
  <si>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</si>
  <si>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</si>
  <si>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</si>
  <si>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</si>
  <si>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</si>
  <si>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</si>
  <si>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</si>
  <si>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</si>
  <si>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</si>
  <si>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</si>
  <si>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</si>
  <si>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</si>
  <si>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</si>
  <si>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</si>
  <si>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</si>
  <si>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</si>
  <si>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</si>
  <si>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</si>
  <si>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</si>
  <si>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</si>
  <si>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</si>
  <si>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</si>
  <si>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</si>
  <si>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</si>
  <si>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</si>
  <si>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</si>
  <si>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</si>
  <si>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</si>
  <si>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</si>
  <si>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</si>
  <si>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</si>
  <si>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</si>
  <si>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</si>
  <si>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</si>
  <si>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</si>
  <si>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</si>
  <si>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</si>
  <si>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</si>
  <si>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</si>
  <si>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</si>
  <si>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</si>
  <si>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</si>
  <si>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</si>
  <si>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</si>
  <si>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</si>
  <si>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</si>
  <si>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</si>
  <si>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</si>
  <si>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</si>
  <si>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</si>
  <si>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</si>
  <si>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</si>
  <si>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</si>
  <si>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</si>
  <si>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</si>
  <si>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</si>
  <si>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</si>
  <si>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</si>
  <si>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</si>
  <si>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</si>
  <si>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</si>
  <si>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</si>
  <si>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</si>
  <si>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</si>
  <si>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</si>
  <si>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</si>
  <si>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</si>
  <si>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</si>
  <si>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</si>
  <si>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</si>
  <si>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</si>
  <si>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</si>
  <si>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</si>
  <si>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</si>
  <si>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</si>
  <si>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</si>
  <si>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</si>
  <si>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</si>
  <si>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</si>
  <si>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</si>
  <si>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</si>
  <si>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</si>
  <si>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</si>
  <si>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</si>
  <si>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</si>
  <si>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</si>
  <si>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</si>
  <si>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</si>
  <si>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</si>
  <si>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</si>
  <si>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</si>
  <si>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</si>
  <si>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</si>
  <si>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</si>
  <si>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</si>
  <si>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</si>
  <si>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</si>
  <si>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</si>
  <si>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</si>
  <si>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</si>
  <si>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</si>
  <si>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</si>
  <si>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</si>
  <si>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</si>
  <si>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</si>
  <si>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</si>
  <si>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</si>
  <si>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</si>
  <si>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</si>
  <si>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</si>
  <si>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</si>
  <si>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</si>
  <si>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</si>
  <si>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</si>
  <si>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</si>
  <si>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</si>
  <si>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</si>
  <si>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</si>
  <si>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</si>
  <si>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</si>
  <si>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</si>
  <si>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</si>
  <si>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</si>
  <si>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</si>
  <si>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</si>
  <si>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</si>
  <si>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</si>
  <si>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</si>
  <si>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</si>
  <si>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</si>
  <si>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</si>
  <si>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</si>
  <si>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</si>
  <si>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</si>
  <si>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</si>
  <si>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</si>
  <si>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</si>
  <si>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</si>
  <si>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</si>
  <si>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</si>
  <si>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</si>
  <si>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</si>
  <si>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</si>
  <si>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</si>
  <si>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</si>
  <si>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</si>
  <si>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</si>
  <si>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</si>
  <si>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</si>
  <si>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</si>
  <si>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</si>
  <si>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</si>
  <si>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</si>
  <si>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</si>
  <si>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</si>
  <si>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</si>
  <si>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</si>
  <si>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</si>
  <si>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</si>
  <si>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</si>
  <si>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</si>
  <si>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</si>
  <si>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</si>
  <si>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</si>
  <si>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</si>
  <si>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</si>
  <si>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</si>
  <si>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</si>
  <si>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</si>
  <si>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</si>
  <si>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</si>
  <si>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</si>
  <si>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</si>
  <si>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</si>
  <si>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</si>
  <si>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</si>
  <si>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</si>
  <si>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</si>
  <si>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</si>
  <si>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</si>
  <si>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</si>
  <si>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</si>
  <si>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</si>
  <si>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</si>
  <si>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</si>
  <si>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</si>
  <si>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</si>
  <si>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</si>
  <si>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</si>
  <si>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</si>
  <si>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</si>
  <si>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</si>
  <si>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</si>
  <si>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</si>
  <si>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</si>
  <si>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</si>
  <si>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</si>
  <si>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</si>
  <si>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</si>
  <si>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</si>
  <si>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</si>
  <si>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</si>
  <si>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</si>
  <si>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</si>
  <si>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</si>
  <si>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</si>
  <si>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</si>
  <si>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</si>
  <si>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</si>
  <si>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</si>
  <si>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</si>
  <si>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</si>
  <si>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</si>
  <si>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</si>
  <si>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</si>
  <si>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</si>
  <si>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</si>
  <si>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</si>
  <si>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</si>
  <si>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</si>
  <si>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</si>
  <si>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</si>
  <si>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</si>
  <si>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</si>
  <si>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</si>
  <si>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</si>
  <si>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</si>
  <si>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</si>
  <si>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</si>
  <si>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</si>
  <si>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</si>
  <si>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</si>
  <si>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</si>
  <si>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</si>
  <si>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</si>
  <si>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</si>
  <si>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</si>
  <si>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</si>
  <si>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</si>
  <si>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</si>
  <si>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</si>
  <si>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</si>
  <si>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</si>
  <si>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</si>
  <si>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</si>
  <si>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</si>
  <si>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</si>
  <si>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</si>
  <si>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</si>
  <si>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</si>
  <si>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</si>
  <si>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</si>
  <si>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</si>
  <si>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</si>
  <si>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</si>
  <si>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</si>
  <si>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</si>
  <si>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</si>
  <si>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</si>
  <si>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</si>
  <si>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</si>
  <si>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</si>
  <si>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</si>
  <si>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</si>
  <si>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</si>
  <si>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</si>
  <si>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</si>
  <si>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</si>
  <si>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</si>
  <si>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</si>
  <si>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</si>
  <si>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</si>
  <si>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</si>
  <si>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</si>
  <si>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</si>
  <si>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</si>
  <si>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</si>
  <si>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</si>
  <si>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</si>
  <si>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</si>
  <si>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</si>
  <si>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</si>
  <si>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</si>
  <si>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</si>
  <si>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</si>
  <si>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</si>
  <si>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</si>
  <si>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</si>
  <si>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</si>
  <si>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</si>
  <si>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</si>
  <si>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</si>
  <si>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</si>
  <si>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</si>
  <si>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</si>
  <si>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</si>
  <si>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</si>
  <si>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</si>
  <si>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</si>
  <si>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</si>
  <si>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</si>
  <si>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</si>
  <si>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</si>
  <si>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</si>
  <si>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</si>
  <si>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</si>
  <si>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</si>
  <si>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</si>
  <si>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</si>
  <si>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</si>
  <si>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</si>
  <si>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</si>
  <si>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</si>
  <si>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</si>
  <si>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</si>
  <si>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</si>
  <si>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</si>
  <si>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</si>
  <si>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</si>
  <si>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</si>
  <si>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</si>
  <si>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</si>
  <si>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</si>
  <si>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</si>
  <si>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</si>
  <si>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</si>
  <si>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</si>
  <si>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</si>
  <si>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</si>
  <si>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</si>
  <si>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</si>
  <si>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</si>
  <si>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</si>
  <si>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</si>
  <si>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</si>
  <si>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</si>
  <si>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</si>
  <si>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</si>
  <si>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</si>
  <si>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</si>
  <si>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</si>
  <si>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</si>
  <si>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</si>
  <si>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</si>
  <si>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</si>
  <si>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</si>
  <si>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</si>
  <si>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</si>
  <si>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</si>
  <si>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</si>
  <si>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</si>
  <si>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</si>
  <si>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</si>
  <si>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</si>
  <si>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</si>
  <si>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</si>
  <si>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</si>
  <si>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</si>
  <si>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</si>
  <si>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</si>
  <si>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</si>
  <si>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</si>
  <si>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</si>
  <si>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</si>
  <si>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</si>
  <si>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</si>
  <si>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</si>
  <si>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</si>
  <si>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</si>
  <si>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</si>
  <si>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</si>
  <si>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</si>
  <si>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</si>
  <si>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</si>
  <si>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</si>
  <si>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</si>
  <si>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</si>
  <si>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</si>
  <si>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</si>
  <si>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</si>
  <si>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</si>
  <si>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</si>
  <si>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</si>
  <si>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</si>
  <si>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</si>
  <si>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</si>
  <si>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</si>
  <si>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</si>
  <si>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</si>
  <si>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</si>
  <si>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</si>
  <si>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</si>
  <si>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</si>
  <si>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</si>
  <si>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</si>
  <si>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</si>
  <si>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</si>
  <si>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</si>
  <si>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</si>
  <si>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</si>
  <si>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</si>
  <si>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</si>
  <si>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</si>
  <si>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</si>
  <si>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</si>
  <si>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</si>
  <si>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</si>
  <si>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</si>
  <si>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</si>
  <si>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</si>
  <si>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</si>
  <si>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</si>
  <si>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</si>
  <si>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</si>
  <si>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</si>
  <si>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</si>
  <si>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</si>
  <si>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</si>
  <si>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</si>
  <si>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</si>
  <si>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</si>
  <si>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</si>
  <si>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</si>
  <si>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</si>
  <si>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</si>
  <si>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</si>
  <si>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</si>
  <si>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</si>
  <si>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</si>
  <si>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</si>
  <si>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</si>
  <si>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</si>
  <si>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</si>
  <si>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</si>
  <si>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</si>
  <si>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</si>
  <si>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</si>
  <si>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</si>
  <si>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</si>
  <si>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</si>
  <si>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</si>
  <si>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</si>
  <si>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</si>
  <si>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</si>
  <si>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</si>
  <si>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</si>
  <si>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</si>
  <si>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</si>
  <si>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</si>
  <si>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</si>
  <si>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</si>
  <si>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</si>
  <si>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</si>
  <si>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</si>
  <si>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</si>
  <si>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</si>
  <si>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</si>
  <si>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</si>
  <si>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</si>
  <si>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</si>
  <si>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</si>
  <si>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</si>
  <si>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</si>
  <si>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</si>
  <si>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</si>
  <si>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</si>
  <si>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</si>
  <si>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</si>
  <si>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</si>
  <si>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</si>
  <si>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</si>
  <si>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</si>
  <si>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</si>
  <si>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</si>
  <si>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</si>
  <si>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</si>
  <si>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</si>
  <si>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</si>
  <si>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</si>
  <si>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</si>
  <si>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</si>
  <si>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</si>
  <si>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</si>
  <si>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</si>
  <si>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</si>
  <si>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</si>
  <si>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</si>
  <si>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</si>
  <si>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</si>
  <si>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</si>
  <si>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</si>
  <si>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</si>
  <si>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</si>
  <si>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</si>
  <si>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</si>
  <si>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</si>
  <si>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</si>
  <si>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</si>
  <si>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</si>
  <si>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</si>
  <si>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</si>
  <si>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</si>
  <si>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</si>
  <si>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</si>
  <si>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</si>
  <si>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</si>
  <si>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</si>
  <si>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</si>
  <si>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</si>
  <si>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</si>
  <si>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</si>
  <si>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</si>
  <si>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</si>
  <si>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</si>
  <si>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</si>
  <si>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</si>
  <si>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</si>
  <si>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</si>
  <si>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</si>
  <si>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</si>
  <si>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</si>
  <si>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</si>
  <si>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</si>
  <si>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</si>
  <si>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</si>
  <si>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</si>
  <si>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</si>
  <si>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</si>
  <si>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</si>
  <si>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</si>
  <si>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</si>
  <si>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</si>
  <si>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</si>
  <si>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</si>
  <si>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</si>
  <si>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</si>
  <si>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</si>
  <si>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</si>
  <si>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</si>
  <si>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</si>
  <si>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</si>
  <si>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</si>
  <si>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</si>
  <si>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</si>
  <si>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</si>
  <si>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</si>
  <si>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</si>
  <si>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</si>
  <si>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</si>
  <si>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</si>
  <si>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</si>
  <si>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</si>
  <si>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</si>
  <si>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</si>
  <si>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</si>
  <si>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</si>
  <si>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</si>
  <si>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</si>
  <si>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</si>
  <si>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</si>
  <si>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</si>
  <si>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</si>
  <si>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</si>
  <si>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</si>
  <si>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</si>
  <si>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</si>
  <si>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</si>
  <si>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</si>
  <si>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</si>
  <si>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</si>
  <si>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</si>
  <si>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</si>
  <si>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</si>
  <si>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</si>
  <si>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</si>
  <si>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</si>
  <si>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</si>
  <si>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</si>
  <si>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</si>
  <si>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</si>
  <si>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</si>
  <si>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</si>
  <si>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</si>
  <si>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</si>
  <si>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</si>
  <si>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</si>
  <si>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</si>
  <si>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</si>
  <si>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</si>
  <si>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</si>
  <si>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</si>
  <si>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</si>
  <si>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</si>
  <si>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</si>
  <si>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</si>
  <si>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</si>
  <si>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</si>
  <si>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</si>
  <si>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</si>
  <si>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</si>
  <si>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</si>
  <si>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</si>
  <si>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</si>
  <si>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</si>
  <si>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</si>
  <si>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</si>
  <si>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</si>
  <si>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</si>
  <si>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</si>
  <si>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</si>
  <si>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</si>
  <si>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</si>
  <si>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</si>
  <si>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</si>
  <si>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</si>
  <si>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</si>
  <si>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</si>
  <si>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</si>
  <si>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</si>
  <si>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</si>
  <si>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</si>
  <si>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</si>
  <si>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</si>
  <si>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</si>
  <si>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</si>
  <si>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</si>
  <si>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</si>
  <si>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</si>
  <si>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</si>
  <si>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</si>
  <si>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</si>
  <si>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</si>
  <si>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</si>
  <si>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</si>
  <si>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</si>
  <si>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</si>
  <si>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</si>
  <si>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</si>
  <si>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</si>
  <si>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</si>
  <si>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</si>
  <si>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</si>
  <si>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</si>
  <si>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</si>
  <si>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</si>
  <si>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</si>
  <si>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</si>
  <si>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</si>
  <si>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</si>
  <si>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</si>
  <si>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</si>
  <si>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</si>
  <si>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</si>
  <si>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</si>
  <si>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</si>
  <si>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</si>
  <si>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</si>
  <si>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</si>
  <si>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</si>
  <si>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</si>
  <si>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</si>
  <si>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</si>
  <si>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</si>
  <si>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</si>
  <si>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</si>
  <si>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</si>
  <si>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</si>
  <si>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</si>
  <si>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</si>
  <si>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</si>
  <si>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</si>
  <si>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</si>
  <si>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</si>
  <si>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</si>
  <si>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</si>
  <si>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</si>
  <si>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</si>
  <si>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</si>
  <si>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</si>
  <si>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</si>
  <si>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</si>
  <si>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</si>
  <si>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</si>
  <si>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</si>
  <si>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</si>
  <si>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</si>
  <si>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</si>
  <si>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</si>
  <si>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</si>
  <si>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</si>
  <si>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</si>
  <si>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</si>
  <si>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</si>
  <si>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</si>
  <si>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</si>
  <si>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</si>
  <si>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</si>
  <si>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</si>
  <si>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</si>
  <si>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</si>
  <si>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</si>
  <si>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</si>
  <si>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</si>
  <si>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</si>
  <si>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</si>
  <si>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</si>
  <si>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</si>
  <si>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</si>
  <si>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</si>
  <si>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</si>
  <si>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</si>
  <si>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</si>
  <si>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</si>
  <si>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</si>
  <si>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</si>
  <si>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</si>
  <si>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</si>
  <si>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</si>
  <si>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</si>
  <si>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</si>
  <si>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</si>
  <si>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</si>
  <si>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</si>
  <si>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</si>
  <si>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</si>
  <si>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</si>
  <si>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</si>
  <si>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</si>
  <si>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</si>
  <si>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</si>
  <si>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</si>
  <si>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</si>
  <si>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</si>
  <si>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</si>
  <si>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</si>
  <si>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</si>
  <si>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</si>
  <si>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</si>
  <si>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</si>
  <si>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</si>
  <si>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</si>
  <si>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</si>
  <si>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</si>
  <si>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</si>
  <si>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</si>
  <si>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</si>
  <si>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</si>
  <si>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</si>
  <si>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</si>
  <si>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</si>
  <si>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</si>
  <si>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</si>
  <si>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</si>
  <si>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</si>
  <si>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</si>
  <si>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</si>
  <si>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</si>
  <si>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</si>
  <si>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</si>
  <si>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</si>
  <si>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</si>
  <si>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</si>
  <si>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</si>
  <si>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</si>
  <si>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</si>
  <si>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</si>
  <si>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</si>
  <si>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</si>
  <si>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</si>
  <si>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</si>
  <si>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</si>
  <si>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</si>
  <si>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</si>
  <si>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</si>
  <si>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</si>
  <si>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</si>
  <si>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</si>
  <si>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</si>
  <si>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</si>
  <si>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</si>
  <si>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</si>
  <si>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</si>
  <si>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</si>
  <si>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</si>
  <si>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</si>
  <si>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</si>
  <si>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</si>
  <si>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</si>
  <si>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</si>
  <si>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</si>
  <si>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</si>
  <si>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</si>
  <si>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</si>
  <si>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</si>
  <si>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</si>
  <si>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</si>
  <si>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</si>
  <si>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</si>
  <si>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</si>
  <si>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</si>
  <si>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</si>
  <si>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</si>
  <si>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</si>
  <si>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</si>
  <si>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</si>
  <si>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</si>
  <si>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</si>
  <si>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</si>
  <si>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</si>
  <si>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</si>
  <si>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</si>
  <si>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</si>
  <si>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</si>
  <si>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</si>
  <si>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</si>
  <si>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</si>
  <si>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</si>
  <si>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</si>
  <si>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</si>
  <si>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</si>
  <si>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</si>
  <si>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</si>
  <si>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</si>
  <si>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</si>
  <si>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</si>
  <si>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</si>
  <si>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</si>
  <si>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</si>
  <si>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</si>
  <si>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</si>
  <si>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</si>
  <si>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</si>
  <si>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</si>
  <si>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</si>
  <si>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</si>
  <si>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</si>
  <si>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</si>
  <si>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</si>
  <si>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</si>
  <si>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</si>
  <si>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</si>
  <si>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</si>
  <si>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</si>
  <si>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</si>
  <si>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</si>
  <si>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</si>
  <si>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</si>
  <si>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</si>
  <si>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</si>
  <si>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</si>
  <si>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</si>
  <si>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</si>
  <si>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</si>
  <si>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</si>
  <si>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</si>
  <si>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</si>
  <si>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</si>
  <si>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</si>
  <si>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</si>
  <si>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</si>
  <si>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</si>
  <si>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</si>
  <si>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</si>
  <si>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</si>
  <si>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</si>
  <si>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</si>
  <si>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</si>
  <si>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</si>
  <si>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</si>
  <si>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</si>
  <si>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</si>
  <si>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</si>
  <si>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</si>
  <si>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</si>
  <si>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</si>
  <si>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</si>
  <si>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</si>
  <si>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</si>
  <si>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</si>
  <si>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</si>
  <si>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</si>
  <si>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</si>
  <si>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</si>
  <si>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</si>
  <si>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</si>
  <si>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</si>
  <si>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</si>
  <si>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</si>
  <si>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</si>
  <si>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</si>
  <si>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</si>
  <si>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</si>
  <si>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</si>
  <si>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</si>
  <si>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</si>
  <si>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</si>
  <si>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</si>
  <si>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</si>
  <si>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</si>
  <si>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</si>
  <si>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</si>
  <si>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</si>
  <si>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</si>
  <si>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</si>
  <si>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</si>
  <si>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</si>
  <si>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</si>
  <si>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</si>
  <si>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</si>
  <si>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</si>
  <si>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</si>
  <si>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</si>
  <si>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</si>
  <si>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</si>
  <si>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</si>
  <si>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</si>
  <si>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</si>
  <si>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</si>
  <si>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</si>
  <si>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</si>
  <si>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</si>
  <si>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</si>
  <si>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</si>
  <si>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</si>
  <si>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</si>
  <si>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</si>
  <si>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</si>
  <si>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</si>
  <si>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</si>
  <si>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</si>
  <si>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</si>
  <si>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</si>
  <si>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</si>
  <si>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</si>
  <si>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</si>
  <si>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</si>
  <si>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</si>
  <si>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</si>
  <si>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</si>
  <si>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</si>
  <si>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</si>
  <si>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</si>
  <si>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</si>
  <si>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</si>
  <si>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</si>
  <si>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</si>
  <si>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</si>
  <si>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</si>
  <si>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</si>
  <si>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</si>
  <si>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</si>
  <si>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</si>
  <si>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</si>
  <si>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</si>
  <si>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</si>
  <si>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</si>
  <si>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</si>
  <si>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</si>
  <si>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</si>
  <si>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</si>
  <si>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</si>
  <si>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</si>
  <si>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</si>
  <si>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</si>
  <si>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</si>
  <si>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</si>
  <si>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</si>
  <si>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</si>
  <si>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</si>
  <si>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</si>
  <si>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</si>
  <si>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</si>
  <si>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</si>
  <si>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</si>
  <si>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</si>
  <si>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</si>
  <si>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</si>
  <si>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</si>
  <si>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</si>
  <si>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</si>
  <si>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</si>
  <si>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</si>
  <si>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</si>
  <si>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</si>
  <si>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</si>
  <si>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</si>
  <si>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</si>
  <si>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</si>
  <si>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</si>
  <si>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</si>
  <si>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</si>
  <si>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</si>
  <si>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</si>
  <si>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</si>
  <si>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</si>
  <si>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</si>
  <si>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</si>
  <si>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</si>
  <si>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</si>
  <si>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</si>
  <si>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</si>
  <si>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</si>
  <si>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</si>
  <si>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</si>
  <si>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</si>
  <si>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</si>
  <si>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</si>
  <si>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</si>
  <si>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</si>
  <si>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</si>
  <si>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</si>
  <si>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</si>
  <si>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</si>
  <si>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</si>
  <si>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</si>
  <si>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</si>
  <si>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</si>
  <si>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</si>
  <si>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</si>
  <si>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</si>
  <si>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</si>
  <si>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</si>
  <si>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</si>
  <si>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</si>
  <si>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</si>
  <si>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</si>
  <si>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</si>
  <si>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</si>
  <si>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</si>
  <si>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</si>
  <si>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</si>
  <si>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</si>
  <si>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</si>
  <si>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</si>
  <si>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</si>
  <si>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</si>
  <si>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</si>
  <si>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</si>
  <si>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</si>
  <si>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</si>
  <si>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</si>
  <si>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</si>
  <si>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</si>
  <si>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</si>
  <si>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</si>
  <si>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</si>
  <si>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</si>
  <si>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</si>
  <si>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</si>
  <si>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</si>
  <si>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</si>
  <si>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</si>
  <si>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</si>
  <si>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</si>
  <si>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</si>
  <si>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</si>
  <si>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</si>
  <si>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</si>
  <si>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</si>
  <si>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</si>
  <si>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</si>
  <si>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</si>
  <si>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</si>
  <si>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</si>
  <si>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</si>
  <si>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</si>
  <si>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</si>
  <si>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</si>
  <si>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</si>
  <si>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</si>
  <si>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</si>
  <si>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</si>
  <si>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</si>
  <si>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</si>
  <si>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</si>
  <si>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</si>
  <si>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</si>
  <si>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</si>
  <si>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</si>
  <si>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</si>
  <si>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</si>
  <si>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</si>
  <si>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</si>
  <si>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</si>
  <si>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</si>
  <si>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</si>
  <si>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</si>
  <si>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</si>
  <si>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</si>
  <si>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</si>
  <si>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</si>
  <si>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</si>
  <si>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</si>
  <si>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</si>
  <si>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</si>
  <si>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</si>
  <si>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</si>
  <si>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</si>
  <si>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</si>
  <si>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</si>
  <si>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</si>
  <si>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</si>
  <si>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</si>
  <si>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</si>
  <si>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</si>
  <si>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</si>
  <si>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</si>
  <si>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</si>
  <si>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</si>
  <si>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</si>
  <si>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</si>
  <si>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</si>
  <si>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</si>
  <si>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</si>
  <si>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</si>
  <si>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</si>
  <si>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</si>
  <si>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</si>
  <si>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</si>
  <si>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</si>
  <si>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</si>
  <si>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</si>
  <si>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</si>
  <si>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</si>
  <si>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</si>
  <si>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</si>
  <si>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</si>
  <si>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</si>
  <si>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</si>
  <si>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</si>
  <si>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</si>
  <si>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</si>
  <si>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</si>
  <si>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</si>
  <si>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</si>
  <si>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</si>
  <si>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</si>
  <si>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</si>
  <si>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</si>
  <si>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</si>
  <si>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</si>
  <si>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</si>
  <si>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</si>
  <si>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</si>
  <si>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</si>
  <si>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</si>
  <si>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</si>
  <si>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</si>
  <si>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</si>
  <si>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</si>
  <si>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</si>
  <si>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</si>
  <si>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</si>
  <si>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</si>
  <si>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</si>
  <si>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</si>
  <si>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</si>
  <si>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</si>
  <si>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</si>
  <si>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</si>
  <si>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</si>
  <si>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</si>
  <si>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</si>
  <si>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</si>
  <si>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</si>
  <si>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</si>
  <si>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</si>
  <si>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</si>
  <si>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</si>
  <si>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</si>
  <si>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</si>
  <si>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</si>
  <si>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</si>
  <si>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</si>
  <si>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</si>
  <si>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</si>
  <si>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</si>
  <si>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</si>
  <si>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</si>
  <si>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</si>
  <si>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</si>
  <si>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</si>
  <si>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</si>
  <si>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</si>
  <si>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</si>
  <si>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</si>
  <si>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</si>
  <si>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</si>
  <si>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</si>
  <si>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</si>
  <si>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</si>
  <si>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</si>
  <si>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</si>
  <si>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</si>
  <si>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</si>
  <si>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</si>
  <si>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</si>
  <si>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</si>
  <si>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</si>
  <si>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</si>
  <si>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</si>
  <si>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</si>
  <si>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</si>
  <si>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</si>
  <si>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</si>
  <si>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</si>
  <si>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</si>
  <si>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</si>
  <si>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</si>
  <si>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</si>
  <si>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</si>
  <si>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</si>
  <si>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</si>
  <si>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</si>
  <si>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</si>
  <si>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</si>
  <si>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</si>
  <si>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</si>
  <si>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</si>
  <si>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</si>
  <si>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</si>
  <si>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</si>
  <si>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</si>
  <si>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</si>
  <si>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</si>
  <si>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</si>
  <si>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</si>
  <si>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</si>
  <si>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</si>
  <si>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</si>
  <si>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</si>
  <si>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</si>
  <si>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</si>
  <si>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</si>
  <si>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</si>
  <si>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</si>
  <si>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</si>
  <si>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</si>
  <si>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</si>
  <si>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</si>
  <si>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</si>
  <si>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</si>
  <si>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</si>
  <si>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</si>
  <si>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</si>
  <si>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</si>
  <si>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</si>
  <si>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</si>
  <si>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</si>
  <si>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</si>
  <si>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</si>
  <si>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</si>
  <si>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</si>
  <si>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</si>
  <si>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</si>
  <si>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</si>
  <si>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</si>
  <si>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</si>
  <si>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</si>
  <si>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</si>
  <si>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</si>
  <si>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</si>
  <si>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</si>
  <si>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</si>
  <si>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</si>
  <si>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</si>
  <si>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</si>
  <si>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</si>
  <si>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</si>
  <si>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</si>
  <si>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</si>
  <si>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</si>
  <si>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</si>
  <si>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</si>
  <si>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</si>
  <si>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</si>
  <si>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</si>
  <si>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</si>
  <si>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</si>
  <si>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</si>
  <si>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</si>
  <si>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</si>
  <si>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</si>
  <si>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</si>
  <si>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</si>
  <si>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</si>
  <si>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</si>
  <si>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</si>
  <si>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</si>
  <si>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</si>
  <si>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</si>
  <si>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</si>
  <si>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</si>
  <si>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</si>
  <si>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</si>
  <si>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</si>
  <si>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</si>
  <si>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</si>
  <si>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</si>
  <si>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</si>
  <si>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</si>
  <si>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</si>
  <si>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</si>
  <si>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</si>
  <si>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</si>
  <si>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</si>
  <si>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</si>
  <si>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</si>
  <si>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</si>
  <si>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</si>
  <si>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</si>
  <si>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</si>
  <si>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</si>
  <si>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</si>
  <si>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</si>
  <si>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</si>
  <si>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</si>
  <si>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</si>
  <si>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</si>
  <si>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</si>
  <si>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</si>
  <si>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</si>
  <si>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</si>
  <si>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</si>
  <si>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</si>
  <si>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</si>
  <si>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</si>
  <si>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</si>
  <si>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</si>
  <si>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</si>
  <si>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</si>
  <si>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</si>
  <si>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</si>
  <si>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</si>
  <si>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</si>
  <si>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</si>
  <si>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</si>
  <si>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</si>
  <si>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</si>
  <si>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</si>
  <si>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</si>
  <si>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</si>
  <si>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</si>
  <si>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</si>
  <si>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</si>
  <si>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</si>
  <si>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</si>
  <si>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</si>
  <si>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</si>
  <si>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</si>
  <si>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</si>
  <si>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</si>
  <si>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</si>
  <si>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</si>
  <si>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</si>
  <si>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</si>
  <si>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</si>
  <si>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</si>
  <si>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</si>
  <si>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</si>
  <si>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</si>
  <si>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</si>
  <si>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</si>
  <si>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</si>
  <si>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</si>
  <si>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</si>
  <si>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</si>
  <si>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</si>
  <si>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</si>
  <si>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</si>
  <si>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</si>
  <si>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</si>
  <si>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</si>
  <si>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</si>
  <si>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</si>
  <si>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</si>
  <si>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</si>
  <si>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</si>
  <si>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</si>
  <si>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</si>
  <si>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</si>
  <si>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</si>
  <si>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</si>
  <si>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</si>
  <si>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</si>
  <si>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</si>
  <si>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</si>
  <si>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</si>
  <si>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</si>
  <si>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</si>
  <si>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</si>
  <si>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</si>
  <si>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</si>
  <si>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</si>
  <si>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</si>
  <si>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</si>
  <si>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</si>
  <si>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</si>
  <si>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</si>
  <si>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</si>
  <si>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</si>
  <si>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</si>
  <si>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</si>
  <si>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</si>
  <si>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</si>
  <si>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</si>
  <si>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</si>
  <si>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</si>
  <si>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</si>
  <si>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</si>
  <si>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</si>
  <si>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</si>
  <si>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</si>
  <si>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</si>
  <si>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</si>
  <si>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</si>
  <si>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</si>
  <si>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</si>
  <si>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</si>
  <si>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</si>
  <si>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</si>
  <si>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</si>
  <si>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</si>
  <si>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</si>
  <si>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</si>
  <si>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</si>
  <si>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</si>
  <si>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</si>
  <si>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</si>
  <si>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</si>
  <si>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</si>
  <si>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</si>
  <si>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</si>
  <si>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</si>
  <si>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</si>
  <si>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</si>
  <si>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</si>
  <si>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</si>
  <si>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</si>
  <si>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</si>
  <si>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</si>
  <si>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</si>
  <si>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</si>
  <si>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</si>
  <si>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</si>
  <si>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</si>
  <si>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</si>
  <si>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</si>
  <si>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</si>
  <si>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</si>
  <si>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</si>
  <si>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</si>
  <si>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</si>
  <si>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</si>
  <si>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</si>
  <si>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</si>
  <si>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</si>
  <si>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</si>
  <si>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</si>
  <si>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</si>
  <si>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</si>
  <si>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</si>
  <si>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</si>
  <si>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</si>
  <si>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</si>
  <si>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</si>
  <si>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</si>
  <si>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</si>
  <si>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</si>
  <si>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</si>
  <si>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</si>
  <si>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</si>
  <si>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</si>
  <si>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</si>
  <si>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</si>
  <si>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</si>
  <si>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</si>
  <si>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</si>
  <si>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</si>
  <si>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</si>
  <si>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</si>
  <si>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</si>
  <si>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</si>
  <si>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</si>
  <si>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</si>
  <si>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</si>
  <si>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</si>
  <si>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</si>
  <si>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</si>
  <si>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</si>
  <si>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</si>
  <si>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</si>
  <si>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</si>
  <si>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</si>
  <si>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</si>
  <si>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</si>
  <si>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</si>
  <si>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</si>
  <si>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</si>
  <si>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</si>
  <si>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</si>
  <si>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</si>
  <si>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</si>
  <si>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</si>
  <si>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</si>
  <si>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</si>
  <si>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</si>
  <si>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</si>
  <si>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</si>
  <si>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</si>
  <si>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</si>
  <si>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</si>
  <si>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</si>
  <si>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</si>
  <si>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</si>
  <si>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</si>
  <si>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</si>
  <si>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</si>
  <si>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</si>
  <si>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</si>
  <si>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</si>
  <si>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</si>
  <si>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</si>
  <si>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</si>
  <si>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</si>
  <si>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</si>
  <si>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</si>
  <si>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</si>
  <si>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</si>
  <si>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</si>
  <si>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</si>
  <si>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</si>
  <si>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</si>
  <si>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</si>
  <si>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</si>
  <si>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</si>
  <si>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</si>
  <si>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</si>
  <si>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</si>
  <si>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</si>
  <si>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</si>
  <si>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</si>
  <si>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</si>
  <si>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</si>
  <si>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</si>
  <si>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</si>
  <si>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</si>
  <si>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</si>
  <si>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</si>
  <si>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</si>
  <si>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</si>
  <si>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</si>
  <si>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</si>
  <si>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</si>
  <si>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</si>
  <si>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</si>
  <si>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</si>
  <si>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</si>
  <si>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</si>
  <si>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</si>
  <si>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</si>
  <si>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</si>
  <si>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</si>
  <si>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</si>
  <si>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</si>
  <si>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</si>
  <si>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</si>
  <si>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</si>
  <si>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</si>
  <si>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</si>
  <si>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</si>
  <si>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</si>
  <si>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</si>
  <si>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</si>
  <si>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</si>
  <si>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</si>
  <si>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</si>
  <si>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</si>
  <si>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</si>
  <si>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</si>
  <si>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</si>
  <si>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</si>
  <si>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</si>
  <si>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</si>
  <si>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</si>
  <si>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</si>
  <si>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</si>
  <si>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</si>
  <si>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</si>
  <si>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</si>
  <si>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</si>
  <si>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</si>
  <si>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</si>
  <si>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</si>
  <si>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</si>
  <si>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</si>
  <si>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</si>
  <si>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</si>
  <si>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</si>
  <si>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</si>
  <si>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</si>
  <si>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</si>
  <si>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</si>
  <si>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</si>
  <si>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</si>
  <si>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</si>
  <si>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</si>
  <si>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</si>
  <si>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</si>
  <si>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</si>
  <si>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</si>
  <si>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</si>
  <si>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</si>
  <si>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</si>
  <si>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</si>
  <si>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</si>
  <si>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</si>
  <si>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</si>
  <si>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</si>
  <si>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</si>
  <si>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</si>
  <si>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</si>
  <si>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</si>
  <si>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</si>
  <si>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</si>
  <si>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</si>
  <si>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</si>
  <si>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</si>
  <si>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</si>
  <si>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</si>
  <si>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</si>
  <si>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</si>
  <si>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</si>
  <si>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</si>
  <si>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</si>
  <si>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</si>
  <si>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</si>
  <si>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</si>
  <si>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</si>
  <si>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</si>
  <si>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</si>
  <si>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</si>
  <si>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</si>
  <si>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</si>
  <si>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</si>
  <si>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</si>
  <si>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</si>
  <si>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</si>
  <si>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</si>
  <si>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</si>
  <si>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</si>
  <si>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</si>
  <si>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</si>
  <si>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</si>
  <si>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</si>
  <si>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</si>
  <si>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</si>
  <si>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</si>
  <si>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</si>
  <si>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</si>
  <si>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</si>
  <si>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</si>
  <si>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</si>
  <si>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</si>
  <si>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</si>
  <si>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</si>
  <si>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</si>
  <si>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</si>
  <si>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</si>
  <si>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</si>
  <si>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</si>
  <si>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</si>
  <si>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</si>
  <si>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</si>
  <si>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</si>
  <si>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</si>
  <si>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</si>
  <si>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</si>
  <si>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</si>
  <si>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</si>
  <si>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</si>
  <si>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</si>
  <si>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</si>
  <si>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</si>
  <si>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</si>
  <si>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</si>
  <si>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</si>
  <si>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</si>
  <si>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</si>
  <si>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</si>
  <si>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</si>
  <si>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</si>
  <si>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</si>
  <si>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</si>
  <si>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</si>
  <si>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</si>
  <si>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</si>
  <si>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</si>
  <si>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</si>
  <si>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</si>
  <si>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</si>
  <si>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</si>
  <si>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</si>
  <si>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</si>
  <si>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</si>
  <si>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</si>
  <si>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</si>
  <si>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</si>
  <si>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</si>
  <si>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</si>
  <si>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</si>
  <si>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</si>
  <si>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</si>
  <si>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</si>
  <si>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</si>
  <si>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</si>
  <si>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</si>
  <si>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</si>
  <si>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</si>
  <si>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</si>
  <si>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</si>
  <si>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</si>
  <si>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</si>
  <si>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</si>
  <si>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</si>
  <si>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</si>
  <si>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</si>
  <si>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</si>
  <si>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</si>
  <si>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</si>
  <si>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</si>
  <si>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</si>
  <si>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</si>
  <si>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</si>
  <si>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</si>
  <si>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</si>
  <si>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</si>
  <si>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</si>
  <si>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</si>
  <si>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</si>
  <si>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</si>
  <si>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</si>
  <si>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</si>
  <si>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</si>
  <si>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</si>
  <si>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</si>
  <si>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</si>
  <si>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</si>
  <si>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</si>
  <si>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</si>
  <si>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</si>
  <si>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</si>
  <si>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</si>
  <si>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</si>
  <si>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</si>
  <si>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</si>
  <si>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</si>
  <si>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</si>
  <si>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</si>
  <si>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</si>
  <si>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</si>
  <si>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</si>
  <si>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</si>
  <si>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</si>
  <si>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</si>
  <si>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</si>
  <si>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</si>
  <si>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</si>
  <si>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</si>
  <si>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</si>
  <si>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</si>
  <si>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</si>
  <si>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</si>
  <si>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</si>
  <si>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</si>
  <si>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</si>
  <si>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</si>
  <si>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</si>
  <si>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</si>
  <si>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</si>
  <si>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</si>
  <si>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</si>
  <si>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</si>
  <si>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</si>
  <si>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</si>
  <si>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</si>
  <si>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</si>
  <si>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</si>
  <si>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</si>
  <si>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</si>
  <si>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</si>
  <si>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</si>
  <si>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</si>
  <si>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</si>
  <si>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</si>
  <si>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</si>
  <si>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</si>
  <si>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</si>
  <si>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</si>
  <si>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</si>
  <si>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</si>
  <si>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</si>
  <si>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</si>
  <si>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</si>
  <si>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</si>
  <si>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</si>
  <si>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</si>
  <si>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</si>
  <si>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</si>
  <si>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</si>
  <si>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</si>
  <si>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</si>
  <si>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</si>
  <si>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</si>
  <si>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</si>
  <si>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</si>
  <si>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</si>
  <si>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</si>
  <si>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</si>
  <si>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</si>
  <si>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</si>
  <si>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</si>
  <si>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</si>
  <si>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</si>
  <si>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</si>
  <si>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</si>
  <si>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</si>
  <si>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</si>
  <si>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</si>
  <si>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</si>
  <si>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</si>
  <si>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</si>
  <si>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</si>
  <si>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</si>
  <si>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</si>
  <si>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</si>
  <si>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</si>
  <si>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</si>
  <si>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</si>
  <si>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</si>
  <si>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</si>
  <si>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</si>
  <si>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</si>
  <si>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</si>
  <si>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</si>
  <si>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</si>
  <si>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</si>
  <si>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</si>
  <si>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</si>
  <si>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</si>
  <si>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</si>
  <si>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</si>
  <si>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</si>
  <si>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</si>
  <si>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</si>
  <si>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</si>
  <si>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</si>
  <si>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</si>
  <si>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</si>
  <si>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</si>
  <si>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</si>
  <si>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</si>
  <si>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</si>
  <si>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</si>
  <si>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</si>
  <si>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</si>
  <si>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</si>
  <si>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</si>
  <si>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</si>
  <si>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</si>
  <si>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</si>
  <si>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</si>
  <si>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</si>
  <si>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</si>
  <si>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</si>
  <si>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</si>
  <si>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</si>
  <si>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</si>
  <si>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</si>
  <si>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</si>
  <si>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</si>
  <si>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</si>
  <si>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</si>
  <si>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</si>
  <si>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</si>
  <si>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</si>
  <si>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</si>
  <si>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</si>
  <si>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</si>
  <si>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</si>
  <si>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</si>
  <si>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</si>
  <si>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</si>
  <si>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</si>
  <si>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</si>
  <si>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</si>
  <si>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</si>
  <si>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</si>
  <si>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</si>
  <si>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</si>
  <si>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</si>
  <si>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</si>
  <si>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</si>
  <si>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</si>
  <si>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</si>
  <si>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</si>
  <si>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</si>
  <si>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</si>
  <si>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</si>
  <si>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</si>
  <si>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</si>
  <si>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</si>
  <si>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</si>
  <si>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</si>
  <si>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</si>
  <si>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</si>
  <si>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</si>
  <si>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</si>
  <si>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</si>
  <si>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</si>
  <si>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</si>
  <si>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</si>
  <si>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</si>
  <si>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</si>
  <si>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</si>
  <si>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</si>
  <si>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</si>
  <si>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</si>
  <si>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</si>
  <si>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</si>
  <si>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</si>
  <si>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</si>
  <si>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</si>
  <si>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</si>
  <si>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</si>
  <si>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</si>
  <si>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</si>
  <si>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</si>
  <si>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</si>
  <si>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</si>
  <si>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</si>
  <si>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</si>
  <si>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</si>
  <si>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</si>
  <si>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</si>
  <si>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</si>
  <si>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</si>
  <si>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</si>
  <si>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</si>
  <si>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</si>
  <si>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</si>
  <si>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</si>
  <si>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</si>
  <si>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</si>
  <si>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</si>
  <si>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</si>
  <si>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</si>
  <si>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</si>
  <si>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</si>
  <si>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</si>
  <si>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</si>
  <si>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</si>
  <si>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</si>
  <si>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</si>
  <si>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</si>
  <si>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</si>
  <si>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</si>
  <si>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</si>
  <si>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</si>
  <si>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</si>
  <si>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</si>
  <si>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</si>
  <si>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</si>
  <si>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</si>
  <si>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</si>
  <si>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</si>
  <si>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</si>
  <si>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</si>
  <si>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</si>
  <si>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</si>
  <si>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</si>
  <si>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</si>
  <si>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</si>
  <si>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</si>
  <si>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</si>
  <si>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</si>
  <si>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</si>
  <si>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</si>
  <si>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</si>
  <si>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</si>
  <si>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</si>
  <si>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</si>
  <si>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</si>
  <si>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</si>
  <si>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</si>
  <si>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</si>
  <si>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</si>
  <si>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</si>
  <si>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</si>
  <si>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</si>
  <si>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</si>
  <si>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</si>
  <si>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</si>
  <si>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</si>
  <si>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</si>
  <si>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</si>
  <si>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</si>
  <si>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</si>
  <si>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</si>
  <si>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</si>
  <si>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</si>
  <si>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</si>
  <si>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</si>
  <si>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</si>
  <si>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</si>
  <si>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</si>
  <si>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</si>
  <si>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</si>
  <si>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</si>
  <si>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</si>
  <si>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</si>
  <si>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</si>
  <si>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</si>
  <si>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</si>
  <si>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</si>
  <si>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</si>
  <si>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</si>
  <si>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</si>
  <si>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</si>
  <si>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</si>
  <si>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</si>
  <si>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</si>
  <si>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</si>
  <si>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</si>
  <si>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</si>
  <si>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</si>
  <si>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</si>
  <si>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</si>
  <si>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</si>
  <si>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</si>
  <si>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</si>
  <si>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</si>
  <si>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</si>
  <si>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</si>
  <si>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</si>
  <si>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</si>
  <si>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</si>
  <si>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</si>
  <si>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</si>
  <si>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</si>
  <si>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</si>
  <si>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</si>
  <si>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</si>
  <si>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</si>
  <si>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</si>
  <si>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</si>
  <si>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</si>
  <si>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</si>
  <si>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</si>
  <si>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</si>
  <si>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</si>
  <si>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</si>
  <si>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</si>
  <si>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</si>
  <si>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</si>
  <si>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</si>
  <si>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</si>
  <si>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</si>
  <si>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</si>
  <si>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</si>
  <si>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</si>
  <si>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</si>
  <si>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</si>
  <si>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</si>
  <si>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</si>
  <si>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</si>
  <si>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</si>
  <si>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</si>
  <si>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</si>
  <si>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</si>
  <si>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</si>
  <si>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</si>
  <si>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</si>
  <si>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</si>
  <si>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</si>
  <si>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</si>
  <si>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</si>
  <si>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</si>
  <si>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</si>
  <si>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</si>
  <si>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</si>
  <si>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</si>
  <si>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</si>
  <si>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</si>
  <si>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</si>
  <si>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</si>
  <si>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</si>
  <si>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</si>
  <si>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</si>
  <si>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</si>
  <si>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</si>
  <si>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</si>
  <si>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</si>
  <si>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</si>
  <si>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</si>
  <si>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</si>
  <si>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</si>
  <si>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</si>
  <si>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</si>
  <si>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</si>
  <si>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</si>
  <si>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</si>
  <si>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</si>
  <si>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</si>
  <si>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</si>
  <si>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</si>
  <si>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</si>
  <si>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</si>
  <si>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</si>
  <si>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</si>
  <si>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</si>
  <si>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</si>
  <si>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</si>
  <si>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</si>
  <si>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</si>
  <si>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</si>
  <si>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</si>
  <si>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</si>
  <si>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</si>
  <si>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</si>
  <si>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</si>
  <si>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</si>
  <si>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</si>
  <si>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</si>
  <si>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</si>
  <si>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</si>
  <si>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</si>
  <si>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</si>
  <si>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</si>
  <si>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</si>
  <si>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</si>
  <si>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</si>
  <si>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</si>
  <si>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</si>
  <si>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</si>
  <si>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</si>
  <si>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</si>
  <si>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</si>
  <si>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</si>
  <si>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</si>
  <si>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</si>
  <si>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</si>
  <si>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</si>
  <si>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</si>
  <si>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</si>
  <si>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</si>
  <si>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</si>
  <si>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</si>
  <si>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</si>
  <si>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</si>
  <si>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</si>
  <si>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</si>
  <si>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</si>
  <si>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</si>
  <si>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</si>
  <si>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</si>
  <si>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</si>
  <si>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</si>
  <si>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</si>
  <si>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</si>
  <si>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</si>
  <si>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</si>
  <si>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</si>
  <si>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</si>
  <si>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</si>
  <si>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</si>
  <si>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</si>
  <si>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</si>
  <si>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</si>
  <si>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</si>
  <si>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</si>
  <si>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</si>
  <si>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</si>
  <si>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</si>
  <si>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</si>
  <si>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</si>
  <si>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</si>
  <si>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</si>
  <si>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</si>
  <si>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</si>
  <si>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</si>
  <si>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</si>
  <si>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</si>
  <si>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</si>
  <si>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</si>
  <si>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</si>
  <si>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</si>
  <si>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</si>
  <si>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</si>
  <si>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</si>
  <si>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</si>
  <si>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</si>
  <si>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</si>
  <si>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</si>
  <si>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</si>
  <si>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</si>
  <si>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</si>
  <si>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</si>
  <si>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</si>
  <si>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</si>
  <si>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</si>
  <si>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</si>
  <si>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</si>
  <si>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</si>
  <si>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</si>
  <si>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</si>
  <si>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</si>
  <si>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</si>
  <si>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</si>
  <si>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</si>
  <si>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</si>
  <si>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</si>
  <si>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</si>
  <si>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</si>
  <si>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</si>
  <si>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</si>
  <si>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</si>
  <si>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</si>
  <si>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</si>
  <si>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</si>
  <si>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</si>
  <si>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</si>
  <si>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</si>
  <si>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</si>
  <si>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</si>
  <si>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</si>
  <si>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</si>
  <si>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</si>
  <si>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</si>
  <si>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</si>
  <si>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</si>
  <si>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</si>
  <si>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</si>
  <si>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</si>
  <si>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</si>
  <si>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</si>
  <si>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</si>
  <si>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</si>
  <si>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</si>
  <si>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</si>
  <si>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</si>
  <si>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</si>
  <si>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</si>
  <si>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</si>
  <si>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</si>
  <si>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</si>
  <si>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</si>
  <si>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</si>
  <si>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</si>
  <si>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</si>
  <si>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</si>
  <si>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</si>
  <si>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</si>
  <si>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</si>
  <si>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</si>
  <si>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</si>
  <si>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</si>
  <si>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</si>
  <si>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</si>
  <si>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</si>
  <si>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</si>
  <si>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</si>
  <si>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</si>
  <si>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</si>
  <si>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</si>
  <si>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</si>
  <si>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</si>
  <si>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</si>
  <si>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</si>
  <si>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</si>
  <si>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</si>
  <si>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</si>
  <si>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</si>
  <si>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</si>
  <si>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</si>
  <si>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</si>
  <si>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</si>
  <si>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</si>
  <si>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</si>
  <si>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</si>
  <si>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</si>
  <si>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</si>
  <si>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</si>
  <si>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</si>
  <si>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</si>
  <si>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</si>
  <si>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</si>
  <si>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</si>
  <si>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</si>
  <si>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</si>
  <si>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</si>
  <si>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</si>
  <si>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</si>
  <si>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</si>
  <si>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</si>
  <si>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</si>
  <si>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</si>
  <si>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</si>
  <si>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</si>
  <si>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</si>
  <si>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</si>
  <si>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</si>
  <si>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</si>
  <si>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</si>
  <si>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</si>
  <si>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</si>
  <si>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</si>
  <si>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</si>
  <si>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</si>
  <si>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</si>
  <si>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</si>
  <si>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</si>
  <si>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</si>
  <si>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</si>
  <si>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</si>
  <si>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</si>
  <si>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</si>
  <si>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</si>
  <si>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</si>
  <si>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</si>
  <si>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</si>
  <si>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</si>
  <si>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</si>
  <si>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</si>
  <si>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</si>
  <si>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</si>
  <si>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</si>
  <si>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</si>
  <si>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</si>
  <si>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</si>
  <si>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</si>
  <si>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</si>
  <si>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</si>
  <si>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</si>
  <si>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</si>
  <si>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</si>
  <si>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</si>
  <si>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</si>
  <si>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</si>
  <si>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</si>
  <si>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</si>
  <si>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</si>
  <si>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</si>
  <si>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</si>
  <si>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</si>
  <si>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</si>
  <si>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</si>
  <si>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</si>
  <si>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</si>
  <si>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</si>
  <si>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</si>
  <si>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</si>
  <si>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</si>
  <si>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</si>
  <si>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</si>
  <si>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</si>
  <si>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</si>
  <si>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</si>
  <si>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</si>
  <si>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</si>
  <si>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</si>
  <si>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</si>
  <si>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</si>
  <si>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</si>
  <si>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</si>
  <si>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</si>
  <si>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</si>
  <si>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</si>
  <si>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</si>
  <si>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</si>
  <si>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</si>
  <si>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</si>
  <si>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</si>
  <si>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</si>
  <si>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</si>
  <si>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</si>
  <si>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</si>
  <si>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</si>
  <si>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</si>
  <si>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</si>
  <si>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</si>
  <si>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</si>
  <si>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</si>
  <si>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</si>
  <si>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</si>
  <si>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</si>
  <si>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</si>
  <si>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</si>
  <si>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</si>
  <si>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</si>
  <si>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</si>
  <si>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</si>
  <si>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</si>
  <si>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</si>
  <si>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</si>
  <si>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</si>
  <si>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</si>
  <si>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</si>
  <si>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</si>
  <si>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</si>
  <si>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</si>
  <si>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</si>
  <si>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</si>
  <si>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</si>
  <si>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</si>
  <si>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</si>
  <si>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</si>
  <si>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</si>
  <si>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</si>
  <si>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</si>
  <si>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</si>
  <si>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</si>
  <si>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</si>
  <si>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</si>
  <si>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</si>
  <si>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</si>
  <si>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</si>
  <si>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</si>
  <si>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</si>
  <si>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</si>
  <si>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</si>
  <si>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</si>
  <si>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</si>
  <si>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</si>
  <si>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</si>
  <si>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</si>
  <si>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</si>
  <si>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</si>
  <si>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</si>
  <si>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</si>
  <si>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</si>
  <si>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</si>
  <si>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</si>
  <si>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</si>
  <si>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</si>
  <si>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</si>
  <si>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</si>
  <si>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</si>
  <si>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</si>
  <si>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</si>
  <si>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</si>
  <si>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</si>
  <si>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</si>
  <si>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</si>
  <si>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</si>
  <si>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</si>
  <si>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</si>
  <si>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</si>
  <si>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</si>
  <si>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</si>
  <si>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</si>
  <si>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</si>
  <si>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</si>
  <si>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</si>
  <si>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</si>
  <si>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</si>
  <si>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</si>
  <si>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</si>
  <si>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</si>
  <si>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</si>
  <si>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</si>
  <si>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</si>
  <si>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</si>
  <si>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</si>
  <si>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</si>
  <si>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</si>
  <si>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</si>
  <si>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</si>
  <si>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</si>
  <si>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</si>
  <si>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</si>
  <si>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</si>
  <si>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</si>
  <si>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</si>
  <si>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</si>
  <si>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</si>
  <si>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</si>
  <si>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</si>
  <si>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</si>
  <si>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</si>
  <si>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</si>
  <si>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</si>
  <si>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</si>
  <si>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</si>
  <si>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</si>
  <si>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</si>
  <si>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</si>
  <si>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</si>
  <si>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</si>
  <si>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</si>
  <si>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</si>
  <si>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</si>
  <si>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</si>
  <si>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</si>
  <si>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</si>
  <si>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</si>
  <si>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</si>
  <si>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</si>
  <si>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</si>
  <si>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</si>
  <si>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</si>
  <si>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</si>
  <si>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</si>
  <si>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</si>
  <si>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</si>
  <si>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</si>
  <si>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</si>
  <si>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</si>
  <si>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</si>
  <si>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</si>
  <si>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</si>
  <si>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</si>
  <si>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</si>
  <si>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</si>
  <si>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</si>
  <si>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</si>
  <si>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</si>
  <si>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</si>
  <si>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</si>
  <si>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</si>
  <si>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</si>
  <si>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</si>
  <si>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</si>
  <si>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</si>
  <si>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</si>
  <si>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</si>
  <si>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</si>
  <si>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</si>
  <si>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</si>
  <si>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</si>
  <si>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</si>
  <si>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</si>
  <si>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</si>
  <si>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</si>
  <si>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</si>
  <si>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</si>
  <si>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</si>
  <si>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</si>
  <si>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</si>
  <si>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</si>
  <si>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</si>
  <si>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</si>
  <si>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</si>
  <si>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</si>
  <si>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</si>
  <si>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</si>
  <si>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</si>
  <si>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</si>
  <si>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</si>
  <si>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</si>
  <si>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</si>
  <si>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</si>
  <si>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</si>
  <si>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</si>
  <si>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</si>
  <si>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</si>
  <si>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</si>
  <si>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</si>
  <si>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</si>
  <si>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</si>
  <si>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</si>
  <si>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</si>
  <si>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</si>
  <si>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</si>
  <si>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</si>
  <si>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</si>
  <si>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</si>
  <si>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</si>
  <si>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</si>
  <si>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</si>
  <si>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</si>
  <si>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</si>
  <si>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</si>
  <si>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</si>
  <si>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</si>
  <si>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</si>
  <si>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</si>
  <si>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</si>
  <si>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</si>
  <si>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</si>
  <si>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</si>
  <si>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</si>
  <si>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</si>
  <si>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</si>
  <si>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</si>
  <si>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</si>
  <si>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</si>
  <si>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</si>
  <si>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</si>
  <si>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</si>
  <si>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</si>
  <si>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</si>
  <si>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</si>
  <si>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</si>
  <si>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</si>
  <si>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</si>
  <si>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</si>
  <si>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</si>
  <si>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</si>
  <si>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</si>
  <si>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</si>
  <si>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</si>
  <si>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</si>
  <si>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</si>
  <si>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</si>
  <si>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</si>
  <si>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</si>
  <si>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</si>
  <si>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</si>
  <si>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</si>
  <si>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</si>
  <si>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</si>
  <si>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</si>
  <si>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</si>
  <si>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</si>
  <si>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</si>
  <si>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</si>
  <si>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</si>
  <si>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</si>
  <si>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</si>
  <si>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</si>
  <si>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</si>
  <si>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</si>
  <si>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</si>
  <si>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</si>
  <si>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</si>
  <si>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</si>
  <si>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</si>
  <si>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</si>
  <si>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</si>
  <si>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</si>
  <si>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</si>
  <si>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</si>
  <si>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</si>
  <si>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</si>
  <si>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</si>
  <si>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</si>
  <si>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</si>
  <si>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</si>
  <si>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</si>
  <si>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</si>
  <si>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</si>
  <si>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</si>
  <si>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</si>
  <si>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</si>
  <si>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</si>
  <si>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</si>
  <si>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</si>
  <si>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</si>
  <si>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</si>
  <si>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</si>
  <si>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</si>
  <si>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</si>
  <si>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</si>
  <si>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</si>
  <si>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</si>
  <si>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</si>
  <si>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</si>
  <si>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</si>
  <si>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</si>
  <si>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</si>
  <si>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</si>
  <si>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</si>
  <si>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</si>
  <si>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</si>
  <si>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</si>
  <si>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</si>
  <si>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</si>
  <si>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</si>
  <si>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</si>
  <si>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</si>
  <si>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</si>
  <si>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</si>
  <si>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</si>
  <si>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</si>
  <si>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</si>
  <si>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</si>
  <si>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</si>
  <si>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</si>
  <si>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</si>
  <si>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</si>
  <si>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</si>
  <si>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</si>
  <si>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</si>
  <si>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</si>
  <si>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</si>
  <si>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</si>
  <si>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</si>
  <si>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</si>
  <si>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</si>
  <si>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</si>
  <si>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</si>
  <si>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</si>
  <si>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</si>
  <si>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</si>
  <si>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</si>
  <si>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</si>
  <si>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</si>
  <si>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</si>
  <si>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</si>
  <si>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</si>
  <si>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</si>
  <si>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</si>
  <si>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</si>
  <si>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</si>
  <si>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</si>
  <si>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</si>
  <si>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</si>
  <si>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</si>
  <si>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</si>
  <si>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</si>
  <si>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</si>
  <si>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</si>
  <si>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</si>
  <si>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</si>
  <si>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</si>
  <si>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</si>
  <si>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</si>
  <si>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</si>
  <si>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</si>
  <si>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</si>
  <si>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</si>
  <si>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</si>
  <si>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</si>
  <si>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</si>
  <si>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</si>
  <si>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</si>
  <si>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</si>
  <si>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</si>
  <si>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</si>
  <si>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</si>
  <si>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</si>
  <si>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</si>
  <si>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</si>
  <si>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</si>
  <si>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</si>
  <si>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</si>
  <si>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</si>
  <si>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</si>
  <si>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</si>
  <si>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</si>
  <si>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</si>
  <si>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</si>
  <si>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</si>
  <si>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</si>
  <si>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</si>
  <si>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</si>
  <si>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</si>
  <si>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</si>
  <si>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</si>
  <si>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</si>
  <si>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</si>
  <si>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</si>
  <si>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</si>
  <si>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</si>
  <si>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</si>
  <si>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</si>
  <si>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</si>
  <si>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</si>
  <si>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</si>
  <si>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</si>
  <si>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</si>
  <si>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</si>
  <si>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</si>
  <si>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</si>
  <si>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</si>
  <si>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</si>
  <si>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</si>
  <si>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</si>
  <si>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</si>
  <si>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</si>
  <si>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</si>
  <si>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</si>
  <si>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</si>
  <si>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</si>
  <si>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</si>
  <si>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</si>
  <si>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</si>
  <si>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</si>
  <si>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</si>
  <si>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</si>
  <si>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</si>
  <si>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</si>
  <si>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</si>
  <si>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</si>
  <si>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</si>
  <si>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</si>
  <si>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</si>
  <si>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</si>
  <si>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</si>
  <si>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</si>
  <si>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</si>
  <si>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</si>
  <si>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</si>
  <si>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</si>
  <si>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</si>
  <si>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</si>
  <si>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</si>
  <si>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</si>
  <si>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</si>
  <si>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</si>
  <si>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</si>
  <si>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</si>
  <si>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</si>
  <si>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</si>
  <si>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</si>
  <si>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</si>
  <si>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</si>
  <si>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</si>
  <si>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</si>
  <si>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</si>
  <si>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</si>
  <si>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</si>
  <si>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</si>
  <si>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</si>
  <si>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</si>
  <si>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</si>
  <si>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</si>
  <si>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</si>
  <si>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</si>
  <si>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</si>
  <si>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</si>
  <si>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</si>
  <si>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</si>
  <si>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</si>
  <si>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</si>
  <si>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</si>
  <si>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</si>
  <si>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</si>
  <si>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</si>
  <si>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</si>
  <si>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</si>
  <si>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</si>
  <si>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</si>
  <si>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</si>
  <si>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</si>
  <si>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</si>
  <si>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</si>
  <si>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</si>
  <si>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</si>
  <si>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</si>
  <si>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</si>
  <si>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</si>
  <si>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</si>
  <si>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</si>
  <si>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</si>
  <si>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</si>
  <si>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</si>
  <si>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</si>
  <si>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</si>
  <si>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</si>
  <si>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</si>
  <si>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</si>
  <si>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</si>
  <si>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</si>
  <si>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</si>
  <si>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</si>
  <si>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</si>
  <si>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</si>
  <si>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</si>
  <si>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</si>
  <si>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</si>
  <si>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</si>
  <si>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</si>
  <si>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</si>
  <si>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</si>
  <si>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</si>
  <si>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</si>
  <si>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</si>
  <si>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</si>
  <si>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</si>
  <si>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</si>
  <si>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</si>
  <si>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</si>
  <si>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</si>
  <si>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</si>
  <si>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</si>
  <si>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</si>
  <si>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</si>
  <si>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</si>
  <si>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</si>
  <si>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</si>
  <si>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</si>
  <si>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</si>
  <si>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</si>
  <si>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</si>
  <si>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</si>
  <si>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</si>
  <si>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</si>
  <si>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</si>
  <si>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</si>
  <si>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</si>
  <si>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</si>
  <si>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</si>
  <si>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</si>
  <si>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</si>
  <si>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</si>
  <si>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</si>
  <si>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</si>
  <si>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</si>
  <si>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</si>
  <si>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</si>
  <si>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</si>
  <si>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</si>
  <si>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</si>
  <si>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</si>
  <si>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</si>
  <si>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</si>
  <si>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</si>
  <si>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</si>
  <si>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</si>
  <si>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</si>
  <si>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</si>
  <si>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</si>
  <si>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</si>
  <si>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</si>
  <si>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</si>
  <si>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</si>
  <si>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</si>
  <si>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</si>
  <si>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</si>
  <si>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</si>
  <si>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</si>
  <si>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</si>
  <si>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</si>
  <si>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</si>
  <si>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</si>
  <si>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</si>
  <si>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</si>
  <si>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</si>
  <si>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</si>
  <si>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</si>
  <si>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</si>
  <si>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</si>
  <si>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</si>
  <si>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</si>
  <si>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</si>
  <si>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</si>
  <si>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</si>
  <si>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</si>
  <si>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</si>
  <si>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</si>
  <si>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</si>
  <si>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</si>
  <si>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</si>
  <si>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</si>
  <si>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</si>
  <si>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</si>
  <si>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</si>
  <si>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</si>
  <si>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</si>
  <si>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</si>
  <si>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</si>
  <si>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</si>
  <si>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</si>
  <si>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</si>
  <si>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</si>
  <si>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</si>
  <si>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</si>
  <si>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</si>
  <si>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</si>
  <si>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</si>
  <si>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</si>
  <si>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</si>
  <si>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</si>
  <si>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</si>
  <si>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</si>
  <si>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</si>
  <si>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</si>
  <si>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</si>
  <si>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</si>
  <si>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</si>
  <si>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</si>
  <si>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</si>
  <si>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</si>
  <si>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</si>
  <si>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</si>
  <si>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</si>
  <si>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</si>
  <si>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</si>
  <si>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</si>
  <si>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</si>
  <si>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</si>
  <si>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</si>
  <si>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</si>
  <si>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</si>
  <si>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</si>
  <si>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</si>
  <si>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</si>
  <si>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</si>
  <si>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</si>
  <si>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</si>
  <si>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</si>
  <si>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</si>
  <si>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</si>
  <si>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</si>
  <si>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</si>
  <si>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</si>
  <si>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</si>
  <si>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</si>
  <si>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</si>
  <si>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</si>
  <si>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</si>
  <si>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</si>
  <si>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</si>
  <si>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</si>
  <si>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</si>
  <si>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</si>
  <si>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</si>
  <si>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</si>
  <si>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</si>
  <si>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</si>
  <si>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</si>
  <si>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</si>
  <si>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</si>
  <si>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</si>
  <si>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</si>
  <si>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</si>
  <si>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</si>
  <si>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</si>
  <si>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</si>
  <si>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</si>
  <si>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</si>
  <si>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</si>
  <si>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</si>
  <si>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</si>
  <si>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</si>
  <si>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</si>
  <si>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</si>
  <si>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</si>
  <si>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</si>
  <si>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</si>
  <si>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</si>
  <si>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</si>
  <si>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</si>
  <si>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</si>
  <si>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</si>
  <si>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</si>
  <si>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</si>
  <si>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</si>
  <si>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</si>
  <si>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</si>
  <si>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</si>
  <si>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</si>
  <si>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</si>
  <si>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</si>
  <si>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</si>
  <si>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</si>
  <si>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</si>
  <si>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</si>
  <si>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</si>
  <si>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</si>
  <si>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</si>
  <si>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</si>
  <si>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</si>
  <si>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</si>
  <si>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</si>
  <si>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</si>
  <si>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</si>
  <si>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</si>
  <si>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</si>
  <si>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</si>
  <si>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</si>
  <si>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</si>
  <si>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</si>
  <si>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</si>
  <si>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</si>
  <si>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</si>
  <si>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</si>
  <si>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</si>
  <si>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</si>
  <si>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</si>
  <si>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</si>
  <si>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</si>
  <si>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</si>
  <si>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</si>
  <si>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</si>
  <si>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</si>
  <si>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</si>
  <si>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</si>
  <si>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</si>
  <si>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</si>
  <si>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</si>
  <si>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</si>
  <si>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</si>
  <si>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</si>
  <si>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</si>
  <si>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</si>
  <si>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</si>
  <si>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</si>
  <si>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</si>
  <si>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</si>
  <si>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</si>
  <si>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</si>
  <si>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</si>
  <si>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</si>
  <si>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</si>
  <si>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</si>
  <si>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</si>
  <si>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</si>
  <si>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</si>
  <si>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</si>
  <si>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</si>
  <si>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</si>
  <si>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</si>
  <si>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</si>
  <si>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</si>
  <si>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</si>
  <si>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</si>
  <si>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</si>
  <si>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</si>
  <si>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</si>
  <si>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</si>
  <si>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</si>
  <si>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</si>
  <si>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</si>
  <si>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</si>
  <si>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</si>
  <si>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</si>
  <si>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</si>
  <si>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</si>
  <si>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</si>
  <si>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</si>
  <si>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</si>
  <si>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</si>
  <si>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</si>
  <si>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</si>
  <si>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</si>
  <si>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</si>
  <si>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</si>
  <si>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</si>
  <si>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</si>
  <si>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</si>
  <si>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</si>
  <si>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</si>
  <si>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</si>
  <si>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</si>
  <si>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</si>
  <si>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</si>
  <si>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</si>
  <si>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</si>
  <si>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</si>
  <si>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</si>
  <si>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</si>
  <si>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</si>
  <si>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</si>
  <si>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</si>
  <si>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</si>
  <si>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</si>
  <si>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</si>
  <si>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</si>
  <si>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</si>
  <si>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</si>
  <si>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</si>
  <si>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</si>
  <si>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</si>
  <si>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</si>
  <si>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</si>
  <si>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</si>
  <si>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</si>
  <si>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</si>
  <si>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</si>
  <si>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</si>
  <si>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</si>
  <si>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</si>
  <si>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</si>
  <si>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</si>
  <si>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</si>
  <si>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</si>
  <si>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</si>
  <si>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</si>
  <si>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</si>
  <si>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</si>
  <si>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</si>
  <si>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</si>
  <si>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</si>
  <si>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</si>
  <si>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</si>
  <si>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</si>
  <si>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</si>
  <si>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</si>
  <si>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</si>
  <si>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</si>
  <si>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</si>
  <si>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</si>
  <si>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</si>
  <si>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</si>
  <si>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</si>
  <si>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</si>
  <si>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</si>
  <si>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</si>
  <si>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</si>
  <si>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</si>
  <si>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</si>
  <si>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</si>
  <si>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</si>
  <si>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</si>
  <si>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</si>
  <si>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</si>
  <si>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</si>
  <si>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</si>
  <si>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</si>
  <si>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</si>
  <si>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</si>
  <si>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</si>
  <si>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</si>
  <si>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</si>
  <si>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</si>
  <si>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</si>
  <si>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</si>
  <si>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</si>
  <si>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</si>
  <si>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</si>
  <si>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</si>
  <si>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</si>
  <si>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</si>
  <si>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</si>
  <si>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</si>
  <si>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</si>
  <si>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</si>
  <si>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</si>
  <si>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</si>
  <si>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</si>
  <si>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</si>
  <si>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</si>
  <si>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</si>
  <si>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</si>
  <si>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</si>
  <si>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</si>
  <si>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</si>
  <si>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</si>
  <si>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</si>
  <si>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</si>
  <si>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</si>
  <si>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</si>
  <si>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</si>
  <si>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</si>
  <si>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</si>
  <si>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</si>
  <si>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</si>
  <si>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</si>
  <si>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</si>
  <si>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</si>
  <si>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</si>
  <si>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</si>
  <si>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</si>
  <si>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</si>
  <si>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</si>
  <si>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</si>
  <si>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</si>
  <si>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</si>
  <si>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</si>
  <si>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</si>
  <si>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</si>
  <si>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</si>
  <si>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</si>
  <si>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</si>
  <si>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</si>
  <si>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</si>
  <si>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</si>
  <si>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</si>
  <si>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</si>
  <si>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</si>
  <si>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</si>
  <si>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</si>
  <si>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</si>
  <si>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</si>
  <si>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</si>
  <si>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</si>
  <si>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</si>
  <si>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</si>
  <si>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</si>
  <si>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</si>
  <si>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</si>
  <si>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</si>
  <si>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</si>
  <si>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</si>
  <si>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</si>
  <si>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</si>
  <si>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</si>
  <si>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</si>
  <si>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</si>
  <si>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</si>
  <si>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</si>
  <si>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</si>
  <si>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</si>
  <si>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</si>
  <si>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</si>
  <si>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</si>
  <si>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</si>
  <si>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</si>
  <si>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</si>
  <si>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</si>
  <si>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</si>
  <si>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</si>
  <si>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</si>
  <si>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</si>
  <si>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</si>
  <si>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</si>
  <si>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</si>
  <si>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</si>
  <si>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</si>
  <si>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</si>
  <si>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</si>
  <si>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</si>
  <si>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</si>
  <si>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</si>
  <si>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</si>
  <si>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</si>
  <si>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</si>
  <si>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</si>
  <si>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</si>
  <si>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</si>
  <si>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</si>
  <si>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</si>
  <si>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</si>
  <si>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</si>
  <si>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</si>
  <si>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</si>
  <si>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</si>
  <si>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</si>
  <si>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</si>
  <si>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</si>
  <si>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</si>
  <si>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</si>
  <si>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</si>
  <si>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</si>
  <si>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</si>
  <si>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</si>
  <si>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</si>
  <si>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</si>
  <si>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</si>
  <si>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</si>
  <si>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</si>
  <si>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</si>
  <si>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</si>
  <si>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</si>
  <si>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</si>
  <si>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</si>
  <si>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</si>
  <si>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</si>
  <si>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</si>
  <si>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</si>
  <si>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</si>
  <si>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</si>
  <si>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</si>
  <si>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</si>
  <si>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</si>
  <si>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</si>
  <si>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</si>
  <si>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</si>
  <si>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</si>
  <si>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</si>
  <si>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</si>
  <si>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</si>
  <si>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</si>
  <si>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</si>
  <si>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</si>
  <si>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</si>
  <si>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</si>
  <si>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</si>
  <si>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</si>
  <si>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</si>
  <si>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</si>
  <si>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</si>
  <si>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</si>
  <si>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</si>
  <si>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</si>
  <si>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</si>
  <si>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</si>
  <si>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</si>
  <si>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</si>
  <si>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</si>
  <si>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</si>
  <si>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</si>
  <si>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</si>
  <si>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</si>
  <si>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</si>
  <si>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</si>
  <si>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</si>
  <si>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</si>
  <si>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</si>
  <si>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</si>
  <si>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</si>
  <si>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</si>
  <si>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</si>
  <si>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</si>
  <si>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</si>
  <si>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</si>
  <si>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</si>
  <si>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</si>
  <si>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</si>
  <si>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</si>
  <si>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</si>
  <si>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</si>
  <si>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</si>
  <si>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</si>
  <si>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</si>
  <si>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</si>
  <si>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</si>
  <si>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</si>
  <si>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</si>
  <si>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</si>
  <si>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</si>
  <si>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</si>
  <si>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</si>
  <si>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</si>
  <si>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</si>
  <si>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</si>
  <si>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</si>
  <si>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</si>
  <si>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</si>
  <si>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</si>
  <si>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</si>
  <si>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</si>
  <si>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</si>
  <si>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</si>
  <si>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</si>
  <si>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</si>
  <si>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</si>
  <si>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</si>
  <si>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</si>
  <si>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</si>
  <si>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</si>
  <si>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</si>
  <si>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</si>
  <si>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</si>
  <si>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</si>
  <si>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</si>
  <si>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</si>
  <si>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</si>
  <si>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</si>
  <si>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</si>
  <si>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</si>
  <si>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</si>
  <si>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</si>
  <si>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</si>
  <si>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</si>
  <si>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</si>
  <si>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</si>
  <si>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</si>
  <si>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</si>
  <si>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</si>
  <si>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</si>
  <si>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</si>
  <si>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</si>
  <si>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</si>
  <si>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</si>
  <si>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</si>
  <si>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</si>
  <si>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</si>
  <si>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</si>
  <si>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</si>
  <si>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</si>
  <si>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</si>
  <si>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</si>
  <si>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</si>
  <si>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</si>
  <si>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</si>
  <si>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</si>
  <si>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</si>
  <si>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</si>
  <si>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</si>
  <si>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</si>
  <si>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</si>
  <si>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</si>
  <si>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</si>
  <si>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</si>
  <si>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</si>
  <si>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</si>
  <si>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</si>
  <si>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</si>
  <si>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</si>
  <si>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</si>
  <si>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</si>
  <si>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</si>
  <si>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</si>
  <si>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</si>
  <si>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</si>
  <si>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</si>
  <si>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</si>
  <si>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</si>
  <si>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</si>
  <si>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</si>
  <si>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</si>
  <si>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</si>
  <si>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</si>
  <si>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</si>
  <si>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</si>
  <si>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</si>
  <si>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</si>
  <si>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</si>
  <si>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</si>
  <si>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</si>
  <si>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</si>
  <si>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</si>
  <si>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</si>
  <si>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</si>
  <si>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</si>
  <si>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</si>
  <si>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</si>
  <si>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</si>
  <si>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</si>
  <si>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</si>
  <si>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</si>
  <si>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</si>
  <si>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</si>
  <si>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</si>
  <si>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</si>
  <si>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</si>
  <si>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</si>
  <si>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</si>
  <si>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</si>
  <si>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</si>
  <si>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</si>
  <si>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</si>
  <si>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</si>
  <si>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</si>
  <si>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</si>
  <si>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</si>
  <si>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</si>
  <si>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</si>
  <si>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</si>
  <si>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</si>
  <si>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</si>
  <si>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</si>
  <si>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</si>
  <si>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</si>
  <si>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</si>
  <si>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</si>
  <si>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</si>
  <si>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</si>
  <si>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</si>
  <si>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</si>
  <si>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</si>
  <si>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</si>
  <si>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</si>
  <si>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</si>
  <si>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</si>
  <si>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</si>
  <si>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</si>
  <si>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</si>
  <si>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</si>
  <si>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</si>
  <si>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</si>
  <si>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</si>
  <si>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</si>
  <si>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</si>
  <si>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</si>
  <si>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</si>
  <si>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</si>
  <si>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</si>
  <si>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</si>
  <si>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</si>
  <si>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</si>
  <si>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</si>
  <si>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</si>
  <si>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</si>
  <si>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</si>
  <si>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</si>
  <si>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</si>
  <si>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</si>
  <si>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</si>
  <si>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</si>
  <si>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</si>
  <si>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</si>
  <si>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</si>
  <si>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</si>
  <si>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</si>
  <si>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</si>
  <si>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</si>
  <si>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</si>
  <si>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</si>
  <si>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</si>
  <si>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</si>
  <si>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</si>
  <si>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</si>
  <si>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</si>
  <si>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</si>
  <si>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</si>
  <si>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</si>
  <si>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</si>
  <si>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</si>
  <si>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</si>
  <si>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</si>
  <si>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</si>
  <si>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</si>
  <si>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</si>
  <si>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</si>
  <si>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</si>
  <si>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</si>
  <si>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</si>
  <si>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</si>
  <si>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</si>
  <si>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</si>
  <si>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</si>
  <si>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</si>
  <si>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</si>
  <si>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</si>
  <si>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</si>
  <si>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</si>
  <si>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</si>
  <si>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</si>
  <si>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</si>
  <si>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</si>
  <si>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</si>
  <si>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</si>
  <si>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</si>
  <si>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</si>
  <si>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</si>
  <si>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</si>
  <si>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</si>
  <si>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</si>
  <si>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</si>
  <si>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</si>
  <si>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</si>
  <si>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</si>
  <si>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</si>
  <si>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</si>
  <si>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</si>
  <si>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</si>
  <si>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</si>
  <si>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</si>
  <si>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</si>
  <si>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</si>
  <si>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</si>
  <si>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</si>
  <si>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</si>
  <si>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</si>
  <si>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</si>
  <si>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</si>
  <si>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</si>
  <si>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</si>
  <si>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</si>
  <si>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</si>
  <si>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</si>
  <si>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</si>
  <si>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</si>
  <si>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</si>
  <si>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</si>
  <si>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</si>
  <si>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</si>
  <si>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</si>
  <si>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</si>
  <si>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</si>
  <si>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</si>
  <si>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</si>
  <si>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</si>
  <si>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</si>
  <si>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</si>
  <si>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</si>
  <si>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</si>
  <si>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</si>
  <si>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</si>
  <si>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</si>
  <si>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</si>
  <si>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</si>
  <si>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</si>
  <si>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</si>
  <si>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</si>
  <si>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</si>
  <si>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</si>
  <si>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</si>
  <si>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</si>
  <si>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</si>
  <si>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</si>
  <si>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</si>
  <si>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</si>
  <si>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</si>
  <si>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</si>
  <si>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</si>
  <si>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</si>
  <si>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</si>
  <si>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</si>
  <si>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</si>
  <si>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</si>
  <si>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</si>
  <si>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</si>
  <si>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</si>
  <si>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</si>
  <si>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</si>
  <si>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</si>
  <si>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</si>
  <si>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</si>
  <si>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</si>
  <si>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</si>
  <si>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</si>
  <si>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</si>
  <si>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</si>
  <si>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</si>
  <si>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</si>
  <si>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</si>
  <si>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</si>
  <si>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</si>
  <si>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</si>
  <si>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</si>
  <si>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</si>
  <si>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</si>
  <si>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</si>
  <si>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</si>
  <si>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</si>
  <si>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</si>
  <si>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</si>
  <si>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</si>
  <si>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</si>
  <si>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</si>
  <si>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</si>
  <si>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</si>
  <si>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</si>
  <si>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</si>
  <si>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</si>
  <si>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</si>
  <si>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</si>
  <si>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</si>
  <si>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</si>
  <si>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</si>
  <si>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</si>
  <si>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</si>
  <si>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</si>
  <si>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</si>
  <si>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</si>
  <si>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</si>
  <si>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</si>
  <si>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</si>
  <si>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</si>
  <si>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</si>
  <si>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</si>
  <si>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</si>
  <si>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</si>
  <si>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</si>
  <si>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</si>
  <si>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</si>
  <si>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</si>
  <si>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</si>
  <si>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</si>
  <si>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</si>
  <si>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</si>
  <si>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</si>
  <si>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</si>
  <si>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</si>
  <si>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</si>
  <si>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</si>
  <si>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</si>
  <si>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</si>
  <si>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</si>
  <si>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</si>
  <si>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</si>
  <si>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</si>
  <si>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</si>
  <si>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</si>
  <si>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</si>
  <si>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</si>
  <si>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</si>
  <si>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</si>
  <si>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</si>
  <si>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</si>
  <si>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</si>
  <si>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</si>
  <si>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</si>
  <si>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</si>
  <si>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</si>
  <si>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</si>
  <si>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</si>
  <si>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</si>
  <si>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</si>
  <si>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</si>
  <si>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</si>
  <si>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</si>
  <si>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</si>
  <si>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</si>
  <si>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</si>
  <si>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</si>
  <si>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</si>
  <si>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</si>
  <si>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</si>
  <si>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</si>
  <si>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</si>
  <si>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</si>
  <si>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</si>
  <si>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</si>
  <si>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</si>
  <si>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</si>
  <si>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</si>
  <si>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</si>
  <si>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</si>
  <si>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</si>
  <si>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</si>
  <si>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</si>
  <si>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</si>
  <si>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</si>
  <si>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</si>
  <si>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</si>
  <si>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</si>
  <si>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</si>
  <si>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</si>
  <si>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</si>
  <si>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</si>
  <si>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</si>
  <si>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</si>
  <si>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</si>
  <si>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</si>
  <si>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</si>
  <si>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</si>
  <si>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</si>
  <si>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</si>
  <si>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</si>
  <si>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</si>
  <si>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</si>
  <si>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</si>
  <si>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</si>
  <si>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</si>
  <si>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</si>
  <si>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</si>
  <si>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</si>
  <si>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</si>
  <si>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</si>
  <si>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</si>
  <si>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</si>
  <si>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</si>
  <si>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</si>
  <si>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</si>
  <si>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</si>
  <si>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</si>
  <si>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</si>
  <si>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</si>
  <si>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</si>
  <si>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</si>
  <si>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</si>
  <si>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</si>
  <si>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</si>
  <si>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</si>
  <si>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</si>
  <si>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</si>
  <si>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</si>
  <si>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</si>
  <si>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</si>
  <si>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</si>
  <si>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</si>
  <si>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</si>
  <si>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</si>
  <si>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</si>
  <si>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</si>
  <si>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</si>
  <si>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</si>
  <si>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</si>
  <si>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</si>
  <si>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</si>
  <si>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</si>
  <si>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</si>
  <si>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</si>
  <si>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</si>
  <si>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</si>
  <si>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</si>
  <si>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</si>
  <si>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</si>
  <si>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</si>
  <si>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</si>
  <si>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</si>
  <si>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</si>
  <si>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</si>
  <si>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</si>
  <si>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</si>
  <si>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</si>
  <si>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</si>
  <si>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</si>
  <si>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</si>
  <si>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</si>
  <si>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</si>
  <si>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</si>
  <si>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</si>
  <si>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</si>
  <si>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</si>
  <si>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</si>
  <si>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</si>
  <si>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</si>
  <si>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</si>
  <si>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</si>
  <si>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</si>
  <si>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</si>
  <si>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</si>
  <si>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</si>
  <si>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</si>
  <si>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</si>
  <si>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</si>
  <si>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</si>
  <si>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</si>
  <si>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</si>
  <si>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</si>
  <si>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</si>
  <si>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</si>
  <si>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</si>
  <si>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</si>
  <si>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</si>
  <si>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</si>
  <si>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</si>
  <si>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</si>
  <si>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</si>
  <si>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</si>
  <si>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</si>
  <si>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</si>
  <si>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</si>
  <si>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</si>
  <si>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</si>
  <si>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</si>
  <si>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</si>
  <si>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</si>
  <si>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</si>
  <si>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</si>
  <si>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</si>
  <si>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</si>
  <si>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</si>
  <si>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</si>
  <si>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</si>
  <si>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</si>
  <si>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</si>
  <si>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</si>
  <si>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</si>
  <si>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</si>
  <si>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</si>
  <si>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</si>
  <si>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</si>
  <si>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</si>
  <si>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</si>
  <si>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</si>
  <si>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</si>
  <si>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</si>
  <si>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</si>
  <si>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</si>
  <si>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</si>
  <si>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</si>
  <si>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</si>
  <si>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</si>
  <si>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</si>
  <si>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</si>
  <si>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</si>
  <si>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</si>
  <si>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</si>
  <si>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</si>
  <si>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</si>
  <si>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</si>
  <si>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</si>
  <si>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</si>
  <si>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</si>
  <si>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</si>
  <si>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</si>
  <si>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</si>
  <si>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</si>
  <si>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</si>
  <si>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</si>
  <si>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</si>
  <si>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</si>
  <si>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</si>
  <si>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</si>
  <si>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</si>
  <si>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</si>
  <si>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</si>
  <si>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</si>
  <si>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</si>
  <si>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</si>
  <si>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</si>
  <si>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</si>
  <si>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</si>
  <si>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</si>
  <si>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</si>
  <si>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</si>
  <si>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</si>
  <si>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</si>
  <si>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</si>
  <si>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</si>
  <si>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</si>
  <si>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</si>
  <si>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</si>
  <si>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</si>
  <si>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</si>
  <si>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</si>
  <si>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</si>
  <si>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</si>
  <si>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</si>
  <si>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</si>
  <si>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</si>
  <si>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</si>
  <si>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</si>
  <si>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</si>
  <si>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</si>
  <si>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</si>
  <si>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</si>
  <si>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</si>
  <si>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</si>
  <si>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</si>
  <si>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</si>
  <si>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</si>
  <si>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</si>
  <si>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</si>
  <si>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</si>
  <si>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</si>
  <si>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</si>
  <si>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</si>
  <si>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</si>
  <si>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</si>
  <si>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</si>
  <si>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</si>
  <si>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</si>
  <si>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</si>
  <si>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</si>
  <si>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</si>
  <si>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</si>
  <si>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</si>
  <si>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</si>
  <si>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</si>
  <si>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</si>
  <si>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</si>
  <si>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</si>
  <si>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</si>
  <si>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</si>
  <si>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</si>
  <si>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</si>
  <si>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</si>
  <si>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</si>
  <si>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</si>
  <si>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</si>
  <si>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</si>
  <si>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</si>
  <si>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</si>
  <si>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</si>
  <si>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</si>
  <si>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</si>
  <si>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</si>
  <si>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</si>
  <si>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</si>
  <si>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</si>
  <si>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</si>
  <si>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</si>
  <si>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</si>
  <si>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</si>
  <si>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</si>
  <si>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</si>
  <si>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</si>
  <si>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</si>
  <si>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</si>
  <si>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</si>
  <si>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</si>
  <si>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</si>
  <si>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</si>
  <si>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</si>
  <si>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</si>
  <si>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</si>
  <si>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</si>
  <si>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</si>
  <si>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</si>
  <si>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</si>
  <si>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</si>
  <si>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</si>
  <si>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</si>
  <si>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</si>
  <si>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</si>
  <si>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</si>
  <si>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</si>
  <si>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</si>
  <si>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</si>
  <si>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</si>
  <si>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</si>
  <si>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</si>
  <si>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</si>
  <si>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</si>
  <si>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</si>
  <si>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</si>
  <si>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</si>
  <si>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</si>
  <si>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</si>
  <si>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</si>
  <si>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</si>
  <si>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</si>
  <si>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</si>
  <si>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</si>
  <si>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</si>
  <si>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</si>
  <si>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</si>
  <si>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</si>
  <si>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</si>
  <si>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</si>
  <si>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</si>
  <si>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</si>
  <si>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</si>
  <si>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</si>
  <si>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</si>
  <si>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</si>
  <si>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</si>
  <si>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</si>
  <si>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</si>
  <si>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</si>
  <si>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</si>
  <si>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</si>
  <si>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</si>
  <si>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</si>
  <si>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</si>
  <si>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</si>
  <si>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</si>
  <si>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</si>
  <si>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</si>
  <si>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</si>
  <si>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</si>
  <si>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</si>
  <si>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</si>
  <si>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</si>
  <si>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</si>
  <si>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</si>
  <si>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</si>
  <si>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</si>
  <si>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</si>
  <si>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</si>
  <si>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</si>
  <si>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</si>
  <si>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</si>
  <si>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</si>
  <si>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</si>
  <si>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</si>
  <si>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</si>
  <si>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</si>
  <si>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</si>
  <si>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</si>
  <si>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</si>
  <si>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</si>
  <si>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</si>
  <si>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</si>
  <si>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</si>
  <si>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</si>
  <si>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</si>
  <si>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</si>
  <si>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</si>
  <si>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</si>
  <si>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</si>
  <si>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</si>
  <si>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</si>
  <si>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</si>
  <si>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</si>
  <si>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</si>
  <si>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</si>
  <si>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</si>
  <si>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</si>
  <si>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</si>
  <si>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</si>
  <si>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</si>
  <si>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</si>
  <si>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</si>
  <si>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</si>
  <si>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</si>
  <si>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</si>
  <si>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</si>
  <si>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</si>
  <si>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</si>
  <si>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</si>
  <si>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</si>
  <si>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</si>
  <si>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</si>
  <si>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</si>
  <si>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</si>
  <si>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</si>
  <si>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</si>
  <si>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</si>
  <si>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</si>
  <si>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</si>
  <si>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</si>
  <si>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</si>
  <si>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</si>
  <si>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</si>
  <si>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</si>
  <si>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</si>
  <si>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</si>
  <si>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</si>
  <si>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</si>
  <si>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</si>
  <si>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</si>
  <si>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</si>
  <si>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</si>
  <si>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</si>
  <si>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</si>
  <si>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</si>
  <si>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</si>
  <si>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</si>
  <si>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</si>
  <si>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</si>
  <si>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</si>
  <si>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</si>
  <si>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</si>
  <si>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</si>
  <si>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</si>
  <si>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</si>
  <si>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</si>
  <si>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</si>
  <si>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</si>
  <si>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</si>
  <si>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</si>
  <si>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</si>
  <si>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</si>
  <si>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</si>
  <si>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</si>
  <si>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</si>
  <si>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</si>
  <si>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</si>
  <si>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</si>
  <si>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</si>
  <si>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</si>
  <si>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</si>
  <si>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</si>
  <si>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</si>
  <si>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</si>
  <si>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</si>
  <si>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</si>
  <si>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</si>
  <si>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</si>
  <si>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</si>
  <si>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</si>
  <si>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</si>
  <si>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</si>
  <si>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</si>
  <si>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</si>
  <si>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</si>
  <si>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</si>
  <si>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</si>
  <si>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</si>
  <si>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</si>
  <si>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</si>
  <si>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</si>
  <si>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</si>
  <si>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</si>
  <si>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</si>
  <si>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</si>
  <si>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</si>
  <si>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</si>
  <si>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</si>
  <si>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</si>
  <si>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</si>
  <si>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</si>
  <si>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</si>
  <si>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</si>
  <si>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</si>
  <si>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</si>
  <si>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</si>
  <si>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</si>
  <si>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</si>
  <si>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</si>
  <si>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</si>
  <si>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</si>
  <si>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</si>
  <si>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</si>
  <si>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</si>
  <si>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</si>
  <si>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</si>
  <si>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</si>
  <si>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</si>
  <si>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</si>
  <si>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</si>
  <si>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</si>
  <si>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</si>
  <si>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</si>
  <si>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</si>
  <si>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</si>
  <si>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</si>
  <si>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</si>
  <si>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</si>
  <si>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</si>
  <si>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</si>
  <si>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</si>
  <si>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</si>
  <si>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</si>
  <si>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</si>
  <si>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</si>
  <si>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</si>
  <si>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</si>
  <si>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</si>
  <si>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</si>
  <si>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</si>
  <si>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</si>
  <si>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</si>
  <si>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</si>
  <si>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</si>
  <si>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</si>
  <si>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</si>
  <si>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</si>
  <si>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</si>
  <si>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</si>
  <si>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</si>
  <si>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</si>
  <si>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</si>
  <si>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</si>
  <si>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</si>
  <si>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</si>
  <si>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</si>
  <si>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</si>
  <si>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</si>
  <si>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</si>
  <si>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</si>
  <si>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</si>
  <si>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</si>
  <si>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</si>
  <si>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</si>
  <si>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</si>
  <si>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</si>
  <si>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</si>
  <si>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</si>
  <si>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</si>
  <si>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</si>
  <si>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</si>
  <si>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</si>
  <si>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</si>
  <si>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</si>
  <si>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</si>
  <si>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</si>
  <si>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</si>
  <si>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</si>
  <si>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</si>
  <si>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</si>
  <si>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</si>
  <si>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</si>
  <si>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</si>
  <si>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</si>
  <si>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</si>
  <si>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</si>
  <si>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</si>
  <si>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</si>
  <si>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</si>
  <si>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</si>
  <si>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</si>
  <si>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</si>
  <si>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</si>
  <si>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</si>
  <si>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</si>
  <si>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</si>
  <si>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</si>
  <si>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</si>
  <si>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</si>
  <si>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</si>
  <si>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</si>
  <si>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</si>
  <si>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</si>
  <si>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</si>
  <si>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</si>
  <si>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</si>
  <si>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</si>
  <si>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</si>
  <si>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</si>
  <si>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</si>
  <si>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</si>
  <si>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</si>
  <si>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</si>
  <si>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</si>
  <si>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</si>
  <si>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</si>
  <si>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</si>
  <si>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</si>
  <si>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</si>
  <si>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</si>
  <si>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</si>
  <si>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</si>
  <si>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</si>
  <si>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</si>
  <si>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</si>
  <si>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</si>
  <si>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</si>
  <si>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</si>
  <si>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</si>
  <si>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</si>
  <si>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</si>
  <si>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</si>
  <si>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</si>
  <si>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</si>
  <si>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</si>
  <si>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</si>
  <si>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</si>
  <si>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</si>
  <si>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</si>
  <si>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</si>
  <si>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</si>
  <si>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</si>
  <si>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</si>
  <si>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</si>
  <si>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</si>
  <si>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</si>
  <si>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</si>
  <si>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</si>
  <si>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</si>
  <si>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</si>
  <si>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</si>
  <si>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</si>
  <si>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</si>
  <si>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</si>
  <si>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</si>
  <si>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</si>
  <si>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</si>
  <si>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</si>
  <si>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</si>
  <si>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</si>
  <si>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</si>
  <si>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</si>
  <si>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</si>
  <si>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</si>
  <si>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</si>
  <si>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</si>
  <si>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</si>
  <si>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</si>
  <si>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</si>
  <si>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</si>
  <si>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</si>
  <si>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</si>
  <si>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</si>
  <si>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</si>
  <si>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</si>
  <si>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</si>
  <si>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</si>
  <si>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</si>
  <si>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</si>
  <si>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</si>
  <si>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</si>
  <si>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</si>
  <si>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</si>
  <si>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</si>
  <si>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</si>
  <si>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</si>
  <si>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</si>
  <si>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</si>
  <si>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</si>
  <si>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</si>
  <si>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</si>
  <si>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</si>
  <si>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</si>
  <si>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</si>
  <si>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</si>
  <si>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</si>
  <si>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</si>
  <si>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</si>
  <si>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</si>
  <si>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</si>
  <si>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</si>
  <si>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</si>
  <si>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</si>
  <si>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</si>
  <si>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</si>
  <si>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</si>
  <si>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</si>
  <si>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</si>
  <si>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</si>
  <si>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</si>
  <si>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</si>
  <si>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</si>
  <si>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</si>
  <si>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</si>
  <si>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</si>
  <si>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</si>
  <si>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</si>
  <si>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</si>
  <si>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</si>
  <si>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</si>
  <si>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</si>
  <si>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</si>
  <si>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</si>
  <si>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</si>
  <si>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</si>
  <si>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</si>
  <si>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</si>
  <si>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</si>
  <si>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</si>
  <si>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</si>
  <si>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</si>
  <si>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</si>
  <si>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</si>
  <si>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</si>
  <si>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</si>
  <si>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</si>
  <si>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</si>
  <si>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</si>
  <si>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</si>
  <si>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</si>
  <si>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</si>
  <si>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</si>
  <si>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</si>
  <si>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</si>
  <si>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</si>
  <si>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</si>
  <si>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</si>
  <si>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</si>
  <si>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</si>
  <si>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</si>
  <si>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</si>
  <si>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</si>
  <si>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</si>
  <si>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</si>
  <si>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</si>
  <si>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</si>
  <si>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</si>
  <si>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</si>
  <si>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</si>
  <si>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</si>
  <si>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</si>
  <si>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</si>
  <si>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</si>
  <si>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</si>
  <si>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</si>
  <si>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</si>
  <si>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</si>
  <si>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</si>
  <si>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</si>
  <si>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</si>
  <si>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</si>
  <si>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</si>
  <si>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</si>
  <si>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</si>
  <si>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</si>
  <si>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</si>
  <si>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</si>
  <si>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</si>
  <si>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</si>
  <si>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</si>
  <si>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</si>
  <si>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</si>
  <si>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</si>
  <si>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</si>
  <si>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</si>
  <si>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</si>
  <si>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</si>
  <si>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</si>
  <si>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</si>
  <si>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</si>
  <si>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</si>
  <si>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</si>
  <si>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</si>
  <si>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</si>
  <si>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</si>
  <si>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</si>
  <si>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</si>
  <si>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</si>
  <si>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</si>
  <si>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</si>
  <si>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</si>
  <si>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</si>
  <si>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</si>
  <si>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</si>
  <si>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</si>
  <si>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</si>
  <si>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</si>
  <si>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</si>
  <si>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</si>
  <si>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</si>
  <si>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</si>
  <si>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</si>
  <si>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</si>
  <si>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</si>
  <si>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</si>
  <si>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</si>
  <si>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</si>
  <si>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</si>
  <si>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</si>
  <si>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</si>
  <si>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</si>
  <si>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</si>
  <si>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</si>
  <si>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</si>
  <si>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</si>
  <si>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</si>
  <si>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</si>
  <si>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</si>
  <si>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</si>
  <si>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</si>
  <si>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</si>
  <si>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</si>
  <si>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</si>
  <si>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</si>
  <si>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</si>
  <si>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</si>
  <si>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</si>
  <si>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</si>
  <si>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</si>
  <si>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</si>
  <si>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</si>
  <si>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</si>
  <si>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</si>
  <si>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</si>
  <si>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</si>
  <si>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</si>
  <si>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</si>
  <si>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</si>
  <si>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</si>
  <si>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</si>
  <si>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</si>
  <si>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</si>
  <si>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</si>
  <si>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</si>
  <si>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</si>
  <si>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</si>
  <si>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</si>
  <si>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</si>
  <si>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</si>
  <si>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</si>
  <si>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</si>
  <si>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</si>
  <si>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</si>
  <si>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</si>
  <si>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</si>
  <si>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</si>
  <si>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</si>
  <si>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</si>
  <si>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</si>
  <si>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</si>
  <si>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</si>
  <si>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</si>
  <si>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</si>
  <si>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</si>
  <si>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</si>
  <si>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</si>
  <si>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</si>
  <si>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</si>
  <si>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</si>
  <si>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</si>
  <si>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</si>
  <si>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</si>
  <si>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</si>
  <si>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</si>
  <si>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</si>
  <si>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</si>
  <si>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</si>
  <si>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</si>
  <si>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</si>
  <si>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</si>
  <si>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</si>
  <si>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</si>
  <si>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</si>
  <si>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</si>
  <si>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</si>
  <si>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</si>
  <si>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</si>
  <si>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</si>
  <si>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</si>
  <si>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</si>
  <si>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</si>
  <si>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</si>
  <si>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</si>
  <si>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</si>
  <si>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</si>
  <si>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</si>
  <si>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</si>
  <si>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</si>
  <si>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</si>
  <si>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</si>
  <si>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</si>
  <si>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</si>
  <si>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</si>
  <si>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</si>
  <si>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</si>
  <si>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</si>
  <si>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</si>
  <si>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</si>
  <si>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</si>
  <si>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</si>
  <si>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</si>
  <si>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</si>
  <si>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</si>
  <si>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</si>
  <si>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</si>
  <si>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</si>
  <si>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</si>
  <si>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</si>
  <si>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</si>
  <si>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</si>
  <si>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</si>
  <si>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</si>
  <si>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</si>
  <si>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</si>
  <si>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</si>
  <si>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</si>
  <si>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</si>
  <si>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</si>
  <si>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</si>
  <si>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</si>
  <si>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</si>
  <si>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</si>
  <si>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</si>
  <si>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</si>
  <si>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</si>
  <si>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</si>
  <si>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</si>
  <si>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</si>
  <si>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</si>
  <si>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</si>
  <si>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</si>
  <si>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</si>
  <si>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</si>
  <si>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</si>
  <si>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</si>
  <si>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</si>
  <si>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</si>
  <si>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</si>
  <si>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</si>
  <si>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</si>
  <si>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</si>
  <si>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</si>
  <si>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</si>
  <si>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</si>
  <si>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</si>
  <si>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</si>
  <si>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</si>
  <si>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</si>
  <si>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</si>
  <si>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</si>
  <si>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</si>
  <si>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</si>
  <si>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</si>
  <si>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</si>
  <si>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</si>
  <si>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</si>
  <si>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</si>
  <si>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</si>
  <si>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</si>
  <si>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</si>
  <si>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</si>
  <si>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</si>
  <si>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</si>
  <si>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</si>
  <si>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</si>
  <si>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</si>
  <si>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</si>
  <si>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</si>
  <si>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</si>
  <si>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</si>
  <si>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</si>
  <si>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</si>
  <si>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</si>
  <si>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</si>
  <si>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</si>
  <si>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</si>
  <si>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</si>
  <si>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</si>
  <si>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</si>
  <si>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</si>
  <si>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</si>
  <si>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</si>
  <si>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</si>
  <si>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</si>
  <si>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</si>
  <si>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</si>
  <si>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</si>
  <si>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</si>
  <si>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</si>
  <si>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</si>
  <si>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</si>
  <si>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</si>
  <si>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</si>
  <si>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</si>
  <si>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</si>
  <si>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</si>
  <si>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</si>
  <si>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</si>
  <si>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</si>
  <si>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</si>
  <si>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</si>
  <si>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</si>
  <si>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</si>
  <si>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</si>
  <si>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</si>
  <si>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</si>
  <si>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</si>
  <si>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</si>
  <si>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</si>
  <si>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</si>
  <si>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</si>
  <si>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</si>
  <si>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</si>
  <si>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</si>
  <si>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</si>
  <si>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</si>
  <si>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</si>
  <si>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</si>
  <si>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</si>
  <si>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</si>
  <si>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</si>
  <si>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</si>
  <si>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</si>
  <si>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</si>
  <si>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</si>
  <si>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</si>
  <si>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</si>
  <si>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</si>
  <si>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</si>
  <si>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</si>
  <si>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</si>
  <si>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</si>
  <si>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</si>
  <si>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</si>
  <si>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</si>
  <si>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</si>
  <si>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</si>
  <si>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</si>
  <si>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</si>
  <si>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</si>
  <si>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</si>
  <si>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</si>
  <si>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</si>
  <si>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</si>
  <si>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</si>
  <si>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</si>
  <si>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</si>
  <si>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</si>
  <si>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</si>
  <si>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</si>
  <si>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</si>
  <si>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</si>
  <si>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</si>
  <si>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</si>
  <si>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</si>
  <si>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</si>
  <si>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</si>
  <si>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</si>
  <si>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</si>
  <si>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</si>
  <si>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</si>
  <si>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</si>
  <si>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</si>
  <si>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</si>
  <si>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</si>
  <si>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</si>
  <si>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</si>
  <si>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</si>
  <si>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</si>
  <si>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</si>
  <si>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</si>
  <si>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</si>
  <si>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</si>
  <si>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</si>
  <si>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</si>
  <si>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</si>
  <si>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</si>
  <si>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</si>
  <si>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</si>
  <si>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</si>
  <si>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</si>
  <si>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</si>
  <si>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</si>
  <si>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</si>
  <si>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</si>
  <si>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</si>
  <si>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</si>
  <si>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</si>
  <si>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</si>
  <si>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</si>
  <si>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</si>
  <si>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</si>
  <si>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</si>
  <si>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</si>
  <si>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</si>
  <si>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</si>
  <si>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</si>
  <si>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</si>
  <si>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</si>
  <si>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</si>
  <si>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</si>
  <si>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</si>
  <si>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</si>
  <si>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</si>
  <si>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</si>
  <si>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</si>
  <si>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</si>
  <si>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</si>
  <si>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</si>
  <si>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</si>
  <si>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</si>
  <si>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</si>
  <si>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</si>
  <si>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</si>
  <si>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</si>
  <si>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</si>
  <si>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</si>
  <si>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</si>
  <si>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</si>
  <si>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</si>
  <si>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</si>
  <si>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</si>
  <si>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</si>
  <si>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</si>
  <si>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</si>
  <si>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</si>
  <si>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</si>
  <si>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</si>
  <si>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</si>
  <si>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</si>
  <si>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</si>
  <si>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</si>
  <si>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</si>
  <si>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</si>
  <si>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</si>
  <si>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</si>
  <si>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</si>
  <si>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</si>
  <si>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</si>
  <si>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</si>
  <si>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</si>
  <si>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</si>
  <si>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</si>
  <si>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</si>
  <si>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</si>
  <si>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</si>
  <si>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</si>
  <si>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</si>
  <si>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</si>
  <si>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</si>
  <si>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</si>
  <si>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</si>
  <si>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</si>
  <si>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</si>
  <si>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</si>
  <si>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</si>
  <si>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</si>
  <si>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</si>
  <si>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</si>
  <si>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</si>
  <si>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</si>
  <si>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</si>
  <si>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</si>
  <si>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</si>
  <si>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</si>
  <si>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</si>
  <si>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</si>
  <si>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</si>
  <si>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</si>
  <si>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</si>
  <si>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</si>
  <si>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</si>
  <si>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</si>
  <si>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</si>
  <si>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</si>
  <si>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</si>
  <si>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</si>
  <si>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</si>
  <si>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</si>
  <si>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</si>
  <si>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</si>
  <si>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</si>
  <si>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</si>
  <si>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</si>
  <si>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</si>
  <si>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</si>
  <si>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</si>
  <si>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</si>
  <si>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</si>
  <si>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</si>
  <si>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</si>
  <si>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</si>
  <si>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</si>
  <si>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</si>
  <si>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</si>
  <si>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</si>
  <si>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</si>
  <si>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</si>
  <si>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</si>
  <si>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</si>
  <si>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</si>
  <si>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</si>
  <si>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</si>
  <si>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</si>
  <si>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</si>
  <si>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</si>
  <si>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</si>
  <si>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</si>
  <si>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</si>
  <si>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</si>
  <si>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</si>
  <si>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</si>
  <si>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</si>
  <si>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</si>
  <si>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</si>
  <si>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</si>
  <si>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</si>
  <si>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</si>
  <si>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</si>
  <si>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</si>
  <si>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</si>
  <si>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</si>
  <si>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</si>
  <si>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</si>
  <si>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</si>
  <si>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</si>
  <si>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</si>
  <si>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</si>
  <si>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</si>
  <si>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</si>
  <si>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</si>
  <si>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</si>
  <si>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</si>
  <si>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</si>
  <si>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</si>
  <si>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</si>
  <si>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</si>
  <si>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</si>
  <si>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</si>
  <si>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</si>
  <si>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</si>
  <si>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</si>
  <si>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</si>
  <si>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</si>
  <si>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</si>
  <si>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</si>
  <si>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</si>
  <si>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</si>
  <si>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</si>
  <si>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</si>
  <si>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</si>
  <si>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</si>
  <si>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</si>
  <si>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</si>
  <si>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</si>
  <si>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</si>
  <si>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</si>
  <si>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</si>
  <si>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</si>
  <si>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</si>
  <si>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</si>
  <si>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</si>
  <si>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</si>
  <si>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</si>
  <si>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</si>
  <si>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</si>
  <si>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</si>
  <si>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</si>
  <si>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</si>
  <si>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</si>
  <si>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</si>
  <si>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</si>
  <si>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</si>
  <si>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</si>
  <si>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</si>
  <si>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</si>
  <si>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</si>
  <si>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</si>
  <si>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</si>
  <si>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</si>
  <si>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</si>
  <si>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</si>
  <si>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</si>
  <si>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</si>
  <si>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</si>
  <si>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</si>
  <si>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</si>
  <si>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</si>
  <si>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</si>
  <si>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</si>
  <si>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</si>
  <si>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</si>
  <si>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</si>
  <si>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</si>
  <si>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</si>
  <si>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</si>
  <si>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</si>
  <si>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</si>
  <si>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</si>
  <si>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</si>
  <si>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</si>
  <si>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</si>
  <si>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</si>
  <si>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</si>
  <si>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</si>
  <si>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</si>
  <si>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</si>
  <si>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</si>
  <si>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</si>
  <si>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</si>
  <si>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</si>
  <si>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</si>
  <si>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</si>
  <si>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</si>
  <si>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</si>
  <si>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</si>
  <si>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</si>
  <si>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</si>
  <si>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</si>
  <si>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</si>
  <si>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</si>
  <si>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</si>
  <si>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</si>
  <si>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</si>
  <si>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</si>
  <si>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</si>
  <si>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</si>
  <si>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</si>
  <si>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</si>
  <si>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</si>
  <si>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</si>
  <si>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</si>
  <si>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</si>
  <si>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</si>
  <si>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</si>
  <si>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</si>
  <si>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</si>
  <si>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</si>
  <si>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</si>
  <si>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</si>
  <si>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</si>
  <si>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</si>
  <si>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</si>
  <si>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</si>
  <si>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</si>
  <si>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</si>
  <si>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</si>
  <si>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</si>
  <si>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</si>
  <si>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</si>
  <si>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</si>
  <si>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</si>
  <si>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</si>
  <si>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</si>
  <si>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</si>
  <si>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</si>
  <si>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</si>
  <si>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</si>
  <si>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</si>
  <si>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</si>
  <si>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</si>
  <si>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</si>
  <si>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</si>
  <si>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</si>
  <si>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</si>
  <si>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</si>
  <si>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</si>
  <si>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</si>
  <si>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</si>
  <si>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</si>
  <si>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</si>
  <si>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</si>
  <si>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</si>
  <si>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</si>
  <si>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</si>
  <si>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</si>
  <si>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</si>
  <si>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</si>
  <si>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</si>
  <si>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</si>
  <si>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</si>
  <si>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</si>
  <si>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</si>
  <si>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</si>
  <si>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</si>
  <si>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</si>
  <si>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</si>
  <si>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</si>
  <si>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</si>
  <si>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</si>
  <si>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</si>
  <si>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</si>
  <si>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</si>
  <si>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</si>
  <si>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</si>
  <si>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</si>
  <si>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</si>
  <si>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</si>
  <si>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</si>
  <si>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</si>
  <si>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</si>
  <si>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</si>
  <si>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</si>
  <si>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</si>
  <si>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</si>
  <si>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</si>
  <si>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</si>
  <si>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</si>
  <si>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</si>
  <si>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</si>
  <si>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</si>
  <si>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</si>
  <si>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</si>
  <si>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</si>
  <si>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</si>
  <si>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</si>
  <si>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</si>
  <si>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</si>
  <si>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</si>
  <si>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</si>
  <si>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</si>
  <si>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</si>
  <si>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</si>
  <si>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</si>
  <si>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</si>
  <si>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</si>
  <si>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</si>
  <si>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</si>
  <si>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</si>
  <si>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</si>
  <si>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</si>
  <si>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</si>
  <si>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</si>
  <si>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</si>
  <si>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</si>
  <si>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</si>
  <si>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</si>
  <si>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</si>
  <si>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</si>
  <si>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</si>
  <si>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</si>
  <si>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</si>
  <si>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</si>
  <si>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</si>
  <si>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</si>
  <si>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</si>
  <si>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</si>
  <si>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</si>
  <si>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</si>
  <si>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</si>
  <si>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</si>
  <si>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</si>
  <si>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</si>
  <si>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</si>
  <si>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</si>
  <si>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</si>
  <si>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</si>
  <si>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</si>
  <si>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</si>
  <si>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</si>
  <si>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</si>
  <si>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</si>
  <si>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</si>
  <si>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</si>
  <si>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</si>
  <si>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</si>
  <si>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</si>
  <si>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</si>
  <si>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</si>
  <si>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</si>
  <si>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</si>
  <si>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</si>
  <si>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</si>
  <si>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</si>
  <si>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</si>
  <si>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</si>
  <si>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</si>
  <si>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</si>
  <si>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</si>
  <si>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</si>
  <si>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</si>
  <si>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</si>
  <si>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</si>
  <si>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</si>
  <si>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</si>
  <si>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</si>
  <si>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</si>
  <si>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</si>
  <si>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</si>
  <si>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</si>
  <si>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</si>
  <si>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</si>
  <si>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</si>
  <si>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</si>
  <si>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</si>
  <si>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</si>
  <si>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</si>
  <si>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</si>
  <si>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</si>
  <si>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</si>
  <si>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</si>
  <si>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</si>
  <si>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</si>
  <si>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</si>
  <si>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</si>
  <si>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</si>
  <si>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</si>
  <si>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</si>
  <si>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</si>
  <si>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</si>
  <si>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</si>
  <si>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</si>
  <si>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</si>
  <si>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</si>
  <si>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</si>
  <si>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</si>
  <si>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</si>
  <si>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</si>
  <si>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</si>
  <si>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</si>
  <si>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</si>
  <si>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</si>
  <si>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</si>
  <si>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</si>
  <si>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</si>
  <si>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</si>
  <si>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</si>
  <si>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</si>
  <si>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</si>
  <si>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</si>
  <si>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</si>
  <si>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</si>
  <si>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</si>
  <si>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</si>
  <si>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</si>
  <si>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</si>
  <si>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</si>
  <si>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</si>
  <si>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</si>
  <si>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</si>
  <si>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</si>
  <si>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</si>
  <si>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</si>
  <si>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</si>
  <si>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</si>
  <si>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</si>
  <si>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</si>
  <si>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</si>
  <si>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</si>
  <si>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</si>
  <si>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</si>
  <si>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</si>
  <si>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</si>
  <si>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</si>
  <si>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</si>
  <si>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</si>
  <si>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</si>
  <si>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</si>
  <si>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</si>
  <si>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</si>
  <si>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</si>
  <si>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</si>
  <si>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</si>
  <si>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</si>
  <si>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</si>
  <si>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</si>
  <si>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</si>
  <si>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</si>
  <si>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</si>
  <si>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</si>
  <si>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</si>
  <si>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</si>
  <si>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</si>
  <si>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</si>
  <si>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</si>
  <si>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</si>
  <si>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</si>
  <si>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</si>
  <si>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</si>
  <si>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</si>
  <si>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</si>
  <si>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</si>
  <si>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</si>
  <si>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</si>
  <si>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</si>
  <si>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</si>
  <si>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</si>
  <si>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</si>
  <si>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</si>
  <si>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</si>
  <si>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</si>
  <si>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</si>
  <si>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</si>
  <si>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</si>
  <si>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</si>
  <si>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</si>
  <si>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</si>
  <si>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</si>
  <si>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</si>
  <si>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</si>
  <si>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</si>
  <si>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</si>
  <si>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</si>
  <si>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</si>
  <si>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</si>
  <si>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</si>
  <si>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</si>
  <si>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</si>
  <si>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</si>
  <si>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</si>
  <si>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</si>
  <si>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</si>
  <si>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</si>
  <si>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</si>
  <si>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</si>
  <si>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</si>
  <si>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</si>
  <si>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</si>
  <si>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</si>
  <si>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</si>
  <si>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</si>
  <si>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</si>
  <si>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</si>
  <si>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</si>
  <si>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</si>
  <si>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</si>
  <si>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</si>
  <si>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</si>
  <si>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</si>
  <si>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</si>
  <si>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</si>
  <si>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</si>
  <si>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</si>
  <si>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</si>
  <si>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</si>
  <si>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</si>
  <si>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</si>
  <si>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</si>
  <si>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</si>
  <si>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</si>
  <si>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</si>
  <si>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</si>
  <si>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</si>
  <si>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</si>
  <si>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</si>
  <si>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</si>
  <si>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</si>
  <si>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</si>
  <si>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</si>
  <si>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</si>
  <si>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</si>
  <si>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</si>
  <si>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</si>
  <si>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</si>
  <si>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</si>
  <si>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</si>
  <si>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</si>
  <si>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</si>
  <si>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</si>
  <si>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</si>
  <si>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</si>
  <si>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</si>
  <si>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</si>
  <si>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</si>
  <si>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</si>
  <si>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</si>
  <si>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</si>
  <si>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</si>
  <si>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</si>
  <si>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</si>
  <si>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</si>
  <si>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</si>
  <si>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</si>
  <si>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</si>
  <si>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</si>
  <si>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</si>
  <si>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</si>
  <si>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</si>
  <si>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</si>
  <si>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</si>
  <si>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</si>
  <si>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</si>
  <si>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</si>
  <si>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</si>
  <si>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</si>
  <si>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</si>
  <si>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</si>
  <si>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</si>
  <si>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</si>
  <si>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</si>
  <si>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</si>
  <si>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</si>
  <si>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</si>
  <si>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</si>
  <si>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</si>
  <si>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</si>
  <si>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</si>
  <si>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</si>
  <si>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</si>
  <si>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</si>
  <si>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</si>
  <si>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</si>
  <si>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</si>
  <si>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</si>
  <si>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</si>
  <si>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</si>
  <si>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</si>
  <si>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</si>
  <si>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</si>
  <si>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</si>
  <si>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</si>
  <si>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</si>
  <si>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</si>
  <si>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</si>
  <si>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</si>
  <si>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</si>
  <si>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</si>
  <si>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</si>
  <si>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</si>
  <si>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</si>
  <si>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</si>
  <si>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</si>
  <si>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</si>
  <si>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</si>
  <si>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</si>
  <si>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</si>
  <si>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</si>
  <si>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</si>
  <si>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</si>
  <si>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</si>
  <si>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</si>
  <si>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</si>
  <si>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</si>
  <si>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</si>
  <si>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</si>
  <si>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</si>
  <si>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</si>
  <si>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</si>
  <si>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</si>
  <si>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</si>
  <si>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</si>
  <si>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</si>
  <si>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</si>
  <si>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</si>
  <si>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</si>
  <si>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</si>
  <si>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</si>
  <si>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</si>
  <si>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</si>
  <si>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</si>
  <si>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</si>
  <si>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</si>
  <si>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</si>
  <si>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</si>
  <si>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</si>
  <si>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</si>
  <si>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</si>
  <si>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</si>
  <si>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</si>
  <si>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</si>
  <si>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</si>
  <si>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</si>
  <si>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</si>
  <si>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</si>
  <si>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</si>
  <si>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</si>
  <si>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</si>
  <si>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</si>
  <si>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</si>
  <si>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</si>
  <si>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</si>
  <si>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</si>
  <si>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</si>
  <si>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</si>
  <si>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</si>
  <si>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</si>
  <si>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</si>
  <si>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</si>
  <si>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</si>
  <si>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</si>
  <si>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</si>
  <si>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</si>
  <si>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</si>
  <si>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</si>
  <si>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</si>
  <si>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</si>
  <si>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</si>
  <si>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</si>
  <si>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</si>
  <si>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</si>
  <si>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</si>
  <si>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</si>
  <si>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</si>
  <si>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</si>
  <si>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</si>
  <si>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</si>
  <si>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</si>
  <si>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</si>
  <si>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</si>
  <si>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</si>
  <si>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</si>
  <si>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</si>
  <si>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</si>
  <si>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</si>
  <si>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</si>
  <si>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</si>
  <si>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</si>
  <si>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</si>
  <si>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</si>
  <si>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</si>
  <si>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</si>
  <si>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</si>
  <si>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</si>
  <si>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</si>
  <si>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</si>
  <si>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</si>
  <si>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</si>
  <si>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</si>
  <si>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</si>
  <si>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</si>
  <si>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</si>
  <si>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</si>
  <si>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</si>
  <si>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</si>
  <si>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</si>
  <si>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</si>
  <si>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</si>
  <si>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</si>
  <si>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</si>
  <si>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</si>
  <si>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</si>
  <si>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</si>
  <si>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</si>
  <si>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</si>
  <si>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</si>
  <si>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</si>
  <si>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</si>
  <si>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</si>
  <si>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</si>
  <si>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</si>
  <si>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</si>
  <si>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</si>
  <si>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</si>
  <si>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</si>
  <si>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</si>
  <si>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</si>
  <si>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</si>
  <si>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</si>
  <si>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</si>
  <si>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</si>
  <si>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</si>
  <si>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</si>
  <si>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</si>
  <si>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</si>
  <si>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</si>
  <si>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</si>
  <si>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</si>
  <si>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</si>
  <si>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</si>
  <si>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</si>
  <si>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</si>
  <si>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</si>
  <si>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</si>
  <si>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</si>
  <si>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</si>
  <si>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</si>
  <si>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</si>
  <si>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</si>
  <si>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</si>
  <si>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</si>
  <si>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</si>
  <si>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</si>
  <si>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</si>
  <si>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</si>
  <si>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</si>
  <si>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</si>
  <si>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</si>
  <si>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</si>
  <si>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</si>
  <si>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</si>
  <si>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</si>
  <si>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</si>
  <si>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</si>
  <si>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</si>
  <si>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</si>
  <si>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</si>
  <si>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</si>
  <si>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</si>
  <si>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</si>
  <si>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</si>
  <si>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</si>
  <si>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</si>
  <si>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</si>
  <si>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</si>
  <si>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</si>
  <si>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</si>
  <si>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</si>
  <si>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</si>
  <si>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</si>
  <si>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</si>
  <si>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</si>
  <si>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</si>
  <si>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</si>
  <si>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</si>
  <si>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</si>
  <si>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</si>
  <si>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</si>
  <si>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</si>
  <si>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</si>
  <si>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</si>
  <si>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</si>
  <si>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</si>
  <si>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</si>
  <si>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</si>
  <si>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</si>
  <si>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</si>
  <si>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</si>
  <si>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</si>
  <si>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</si>
  <si>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</si>
  <si>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</si>
  <si>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</si>
  <si>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</si>
  <si>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</si>
  <si>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</si>
  <si>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</si>
  <si>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</si>
  <si>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</si>
  <si>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</si>
  <si>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</si>
  <si>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</si>
  <si>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</si>
  <si>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</si>
  <si>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</si>
  <si>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</si>
  <si>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</si>
  <si>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</si>
  <si>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</si>
  <si>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</si>
  <si>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</si>
  <si>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</si>
  <si>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</si>
  <si>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</si>
  <si>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</si>
  <si>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</si>
  <si>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</si>
  <si>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</si>
  <si>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</si>
  <si>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</si>
  <si>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</si>
  <si>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</si>
  <si>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</si>
  <si>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</si>
  <si>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</si>
  <si>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</si>
  <si>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</si>
  <si>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</si>
  <si>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</si>
  <si>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</si>
  <si>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</si>
  <si>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</si>
  <si>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</si>
  <si>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</si>
  <si>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</si>
  <si>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</si>
  <si>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</si>
  <si>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</si>
  <si>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</si>
  <si>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</si>
  <si>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</si>
  <si>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</si>
  <si>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</si>
  <si>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</si>
  <si>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</si>
  <si>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</si>
  <si>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</si>
  <si>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</si>
  <si>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</si>
  <si>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</si>
  <si>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</si>
  <si>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</si>
  <si>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</si>
  <si>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</si>
  <si>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</si>
  <si>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</si>
  <si>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</si>
  <si>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</si>
  <si>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</si>
  <si>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</si>
  <si>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</si>
  <si>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</si>
  <si>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</si>
  <si>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</si>
  <si>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</si>
  <si>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</si>
  <si>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</si>
  <si>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</si>
  <si>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</si>
  <si>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</si>
  <si>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</si>
  <si>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</si>
  <si>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</si>
  <si>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</si>
  <si>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</si>
  <si>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</si>
  <si>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</si>
  <si>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</si>
  <si>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</si>
  <si>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</si>
  <si>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</si>
  <si>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</si>
  <si>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</si>
  <si>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</si>
  <si>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</si>
  <si>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</si>
  <si>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</si>
  <si>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</si>
  <si>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</si>
  <si>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</si>
  <si>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</si>
  <si>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</si>
  <si>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</si>
  <si>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</si>
  <si>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</si>
  <si>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</si>
  <si>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</si>
  <si>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</si>
  <si>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</si>
  <si>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</si>
  <si>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</si>
  <si>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</si>
  <si>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</si>
  <si>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</si>
  <si>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</si>
  <si>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</si>
  <si>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</si>
  <si>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</si>
  <si>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</si>
  <si>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</si>
  <si>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</si>
  <si>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</si>
  <si>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</si>
  <si>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</si>
  <si>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</si>
  <si>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</si>
  <si>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</si>
  <si>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</si>
  <si>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</si>
  <si>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</si>
  <si>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</si>
  <si>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</si>
  <si>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</si>
  <si>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</si>
  <si>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</si>
  <si>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</si>
  <si>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</si>
  <si>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</si>
  <si>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</si>
  <si>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</si>
  <si>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</si>
  <si>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</si>
  <si>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</si>
  <si>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</si>
  <si>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</si>
  <si>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</si>
  <si>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</si>
  <si>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</si>
  <si>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</si>
  <si>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</si>
  <si>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</si>
  <si>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</si>
  <si>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</si>
  <si>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</si>
  <si>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</si>
  <si>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</si>
  <si>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</si>
  <si>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</si>
  <si>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</si>
  <si>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</si>
  <si>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</si>
  <si>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</si>
  <si>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</si>
  <si>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</si>
  <si>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</si>
  <si>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</si>
  <si>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</si>
  <si>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</si>
  <si>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</si>
  <si>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</si>
  <si>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</si>
  <si>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</si>
  <si>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</si>
  <si>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</si>
  <si>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</si>
  <si>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</si>
  <si>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</si>
  <si>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</si>
  <si>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</si>
  <si>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</si>
  <si>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</si>
  <si>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</si>
  <si>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</si>
  <si>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</si>
  <si>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</si>
  <si>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</si>
  <si>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</si>
  <si>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</si>
  <si>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</si>
  <si>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</si>
  <si>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</si>
  <si>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</si>
  <si>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</si>
  <si>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</si>
  <si>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</si>
  <si>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</si>
  <si>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</si>
  <si>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</si>
  <si>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</si>
  <si>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</si>
  <si>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</si>
  <si>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</si>
  <si>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</si>
  <si>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</si>
  <si>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</si>
  <si>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</si>
  <si>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</si>
  <si>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</si>
  <si>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</si>
  <si>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</si>
  <si>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</si>
  <si>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</si>
  <si>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</si>
  <si>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</si>
  <si>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</si>
  <si>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</si>
  <si>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</si>
  <si>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</si>
  <si>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</si>
  <si>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</si>
  <si>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</si>
  <si>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</si>
  <si>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</si>
  <si>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</si>
  <si>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</si>
  <si>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</si>
  <si>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</si>
  <si>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</si>
  <si>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</si>
  <si>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</si>
  <si>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</si>
  <si>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</si>
  <si>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</si>
  <si>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</si>
  <si>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</si>
  <si>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</si>
  <si>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</si>
  <si>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</si>
  <si>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</si>
  <si>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</si>
  <si>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</si>
  <si>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</si>
  <si>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</si>
  <si>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</si>
  <si>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</si>
  <si>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</si>
  <si>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</si>
  <si>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</si>
  <si>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</si>
  <si>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</si>
  <si>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</si>
  <si>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</si>
  <si>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</si>
  <si>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</si>
  <si>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</si>
  <si>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</si>
  <si>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</si>
  <si>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</si>
  <si>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</si>
  <si>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</si>
  <si>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</si>
  <si>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</si>
  <si>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</si>
  <si>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</si>
  <si>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</si>
  <si>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</si>
  <si>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</si>
  <si>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</si>
  <si>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</si>
  <si>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</si>
  <si>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</si>
  <si>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</si>
  <si>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</si>
  <si>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</si>
  <si>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</si>
  <si>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</si>
  <si>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</si>
  <si>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</si>
  <si>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</si>
  <si>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</si>
  <si>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</si>
  <si>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</si>
  <si>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</si>
  <si>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</si>
  <si>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</si>
  <si>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</si>
  <si>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</si>
  <si>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</si>
  <si>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</si>
  <si>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</si>
  <si>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</si>
  <si>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</si>
  <si>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</si>
  <si>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</si>
  <si>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</si>
  <si>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</si>
  <si>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</si>
  <si>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</si>
  <si>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</si>
  <si>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</si>
  <si>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</si>
  <si>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</si>
  <si>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</si>
  <si>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</si>
  <si>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</si>
  <si>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</si>
  <si>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</si>
  <si>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</si>
  <si>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</si>
  <si>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</si>
  <si>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</si>
  <si>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</si>
  <si>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</si>
  <si>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</si>
  <si>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</si>
  <si>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</si>
  <si>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</si>
  <si>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</si>
  <si>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</si>
  <si>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</si>
  <si>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</si>
  <si>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</si>
  <si>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</si>
  <si>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</si>
  <si>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</si>
  <si>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</si>
  <si>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</si>
  <si>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</si>
  <si>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</si>
  <si>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</si>
  <si>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</si>
  <si>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</si>
  <si>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</si>
  <si>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</si>
  <si>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</si>
  <si>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</si>
  <si>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</si>
  <si>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</si>
  <si>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</si>
  <si>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</si>
  <si>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</si>
  <si>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</si>
  <si>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</si>
  <si>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</si>
  <si>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</si>
  <si>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</si>
  <si>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</si>
  <si>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</si>
  <si>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</si>
  <si>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</si>
  <si>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</si>
  <si>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</si>
  <si>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</si>
  <si>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</si>
  <si>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</si>
  <si>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</si>
  <si>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</si>
  <si>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</si>
  <si>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</si>
  <si>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</si>
  <si>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</si>
  <si>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</si>
  <si>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</si>
  <si>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</si>
  <si>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</si>
  <si>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</si>
  <si>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</si>
  <si>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</si>
  <si>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</si>
  <si>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</si>
  <si>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</si>
  <si>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</si>
  <si>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</si>
  <si>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</si>
  <si>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</si>
  <si>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</si>
  <si>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</si>
  <si>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</si>
  <si>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</si>
  <si>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</si>
  <si>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</si>
  <si>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</si>
  <si>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</si>
  <si>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</si>
  <si>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</si>
  <si>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</si>
  <si>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</si>
  <si>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</si>
  <si>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</si>
  <si>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</si>
  <si>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</si>
  <si>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</si>
  <si>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</si>
  <si>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</si>
  <si>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</si>
  <si>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</si>
  <si>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</si>
  <si>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</si>
  <si>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</si>
  <si>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</si>
  <si>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</si>
  <si>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</si>
  <si>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</si>
  <si>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</si>
  <si>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</si>
  <si>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</si>
  <si>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</si>
  <si>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</si>
  <si>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</si>
  <si>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</si>
  <si>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</si>
  <si>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</si>
  <si>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</si>
  <si>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</si>
  <si>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</si>
  <si>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</si>
  <si>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</si>
  <si>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</si>
  <si>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</si>
  <si>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</si>
  <si>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</si>
  <si>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</si>
  <si>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</si>
  <si>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</si>
  <si>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</si>
  <si>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</si>
  <si>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</si>
  <si>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</si>
  <si>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</si>
  <si>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</si>
  <si>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</si>
  <si>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</si>
  <si>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</si>
  <si>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</si>
  <si>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</si>
  <si>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</si>
  <si>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</si>
  <si>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</si>
  <si>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</si>
  <si>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</si>
  <si>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</si>
  <si>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</si>
  <si>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</si>
  <si>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</si>
  <si>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</si>
  <si>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</si>
  <si>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</si>
  <si>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</si>
  <si>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</si>
  <si>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</si>
  <si>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</si>
  <si>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</si>
  <si>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</si>
  <si>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</si>
  <si>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</si>
  <si>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</si>
  <si>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</si>
  <si>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</si>
  <si>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</si>
  <si>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</si>
  <si>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</si>
  <si>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</si>
  <si>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</si>
  <si>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</si>
  <si>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</si>
  <si>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</si>
  <si>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</si>
  <si>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</si>
  <si>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</si>
  <si>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</si>
  <si>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</si>
  <si>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</si>
  <si>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</si>
  <si>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</si>
  <si>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</si>
  <si>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</si>
  <si>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</si>
  <si>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</si>
  <si>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</si>
  <si>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</si>
  <si>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</si>
  <si>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</si>
  <si>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</si>
  <si>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</si>
  <si>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</si>
  <si>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</si>
  <si>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</si>
  <si>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</si>
  <si>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</si>
  <si>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</si>
  <si>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</si>
  <si>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</si>
  <si>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</si>
  <si>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</si>
  <si>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</si>
  <si>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</si>
  <si>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</si>
  <si>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</si>
  <si>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</si>
  <si>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</si>
  <si>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</si>
  <si>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</si>
  <si>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</si>
  <si>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</si>
  <si>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</si>
  <si>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</si>
  <si>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</si>
  <si>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</si>
  <si>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</si>
  <si>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</si>
  <si>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</si>
  <si>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</si>
  <si>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</si>
  <si>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</si>
  <si>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</si>
  <si>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</si>
  <si>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</si>
  <si>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</si>
  <si>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</si>
  <si>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</si>
  <si>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</si>
  <si>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</si>
  <si>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</si>
  <si>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</si>
  <si>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</si>
  <si>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</si>
  <si>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</si>
  <si>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</si>
  <si>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</si>
  <si>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</si>
  <si>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</si>
  <si>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</si>
  <si>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</si>
  <si>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</si>
  <si>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</si>
  <si>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</si>
  <si>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</si>
  <si>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</si>
  <si>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</si>
  <si>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</si>
  <si>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</si>
  <si>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</si>
  <si>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</si>
  <si>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</si>
  <si>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</si>
  <si>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</si>
  <si>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</si>
  <si>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</si>
  <si>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</si>
  <si>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</si>
  <si>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</si>
  <si>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</si>
  <si>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</si>
  <si>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</si>
  <si>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</si>
  <si>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</si>
  <si>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</si>
  <si>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</si>
  <si>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</si>
  <si>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</si>
  <si>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</si>
  <si>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</si>
  <si>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</si>
  <si>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</si>
  <si>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</si>
  <si>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</si>
  <si>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</si>
  <si>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</si>
  <si>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</si>
  <si>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</si>
  <si>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</si>
  <si>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</si>
  <si>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</si>
  <si>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</si>
  <si>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</si>
  <si>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</si>
  <si>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</si>
  <si>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</si>
  <si>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</si>
  <si>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</si>
  <si>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</si>
  <si>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</si>
  <si>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</si>
  <si>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</si>
  <si>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</si>
  <si>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</si>
  <si>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</si>
  <si>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</si>
  <si>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</si>
  <si>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</si>
  <si>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</si>
  <si>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</si>
  <si>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</si>
  <si>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</si>
  <si>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</si>
  <si>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</si>
  <si>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</si>
  <si>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</si>
  <si>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</si>
  <si>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</si>
  <si>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</si>
  <si>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</si>
  <si>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</si>
  <si>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</si>
  <si>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</si>
  <si>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</si>
  <si>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</si>
  <si>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</si>
  <si>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</si>
  <si>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</si>
  <si>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</si>
  <si>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</si>
  <si>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</si>
  <si>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</si>
  <si>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</si>
  <si>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</si>
  <si>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</si>
  <si>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</si>
  <si>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</si>
  <si>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</si>
  <si>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</si>
  <si>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</si>
  <si>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</si>
  <si>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</si>
  <si>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</si>
  <si>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</si>
  <si>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</si>
  <si>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</si>
  <si>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</si>
  <si>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</si>
  <si>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</si>
  <si>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</si>
  <si>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</si>
  <si>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</si>
  <si>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</si>
  <si>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</si>
  <si>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</si>
  <si>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</si>
  <si>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</si>
  <si>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</si>
  <si>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</si>
  <si>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</si>
  <si>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</si>
  <si>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</si>
  <si>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</si>
  <si>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</si>
  <si>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</si>
  <si>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</si>
  <si>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</si>
  <si>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</si>
  <si>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</si>
  <si>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</si>
  <si>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</si>
  <si>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</si>
  <si>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</si>
  <si>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</si>
  <si>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</si>
  <si>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</si>
  <si>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</si>
  <si>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</si>
  <si>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</si>
  <si>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</si>
  <si>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</si>
  <si>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</si>
  <si>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</si>
  <si>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</si>
  <si>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</si>
  <si>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</si>
  <si>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</si>
  <si>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</si>
  <si>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</si>
  <si>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</si>
  <si>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</si>
  <si>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</si>
  <si>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</si>
  <si>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</si>
  <si>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</si>
  <si>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</si>
  <si>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</si>
  <si>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</si>
  <si>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</si>
  <si>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</si>
  <si>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</si>
  <si>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</si>
  <si>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</si>
  <si>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</si>
  <si>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</si>
  <si>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</si>
  <si>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</si>
  <si>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</si>
  <si>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</si>
  <si>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</si>
  <si>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</si>
  <si>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</si>
  <si>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</si>
  <si>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</si>
  <si>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</si>
  <si>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</si>
  <si>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</si>
  <si>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</si>
  <si>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</si>
  <si>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</si>
  <si>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</si>
  <si>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</si>
  <si>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</si>
  <si>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</si>
  <si>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</si>
  <si>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</si>
  <si>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</si>
  <si>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</si>
  <si>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</si>
  <si>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</si>
  <si>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</si>
  <si>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</si>
  <si>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</si>
  <si>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</si>
  <si>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</si>
  <si>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</si>
  <si>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</si>
  <si>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</si>
  <si>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</si>
  <si>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</si>
  <si>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</si>
  <si>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</si>
  <si>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</si>
  <si>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</si>
  <si>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</si>
  <si>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</si>
  <si>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</si>
  <si>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</si>
  <si>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</si>
  <si>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</si>
  <si>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</si>
  <si>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</si>
  <si>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</si>
  <si>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</si>
  <si>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</si>
  <si>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</si>
  <si>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</si>
  <si>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</si>
  <si>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</si>
  <si>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</si>
  <si>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</si>
  <si>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</si>
  <si>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</si>
  <si>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</si>
  <si>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</si>
  <si>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</si>
  <si>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</si>
  <si>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</si>
  <si>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</si>
  <si>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</si>
  <si>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</si>
  <si>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</si>
  <si>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</si>
  <si>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</si>
  <si>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</si>
  <si>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</si>
  <si>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</si>
  <si>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</si>
  <si>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</si>
  <si>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</si>
  <si>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</si>
  <si>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</si>
  <si>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</si>
  <si>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</si>
  <si>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</si>
  <si>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</si>
  <si>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</si>
  <si>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</si>
  <si>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</si>
  <si>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</si>
  <si>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</si>
  <si>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</si>
  <si>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</si>
  <si>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</si>
  <si>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</si>
  <si>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</si>
  <si>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</si>
  <si>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</si>
  <si>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</si>
  <si>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</si>
  <si>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</si>
  <si>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</si>
  <si>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</si>
  <si>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</si>
  <si>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</si>
  <si>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</si>
  <si>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</si>
  <si>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</si>
  <si>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</si>
  <si>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</si>
  <si>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</si>
  <si>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</si>
  <si>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</si>
  <si>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</si>
  <si>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</si>
  <si>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</si>
  <si>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</si>
  <si>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</si>
  <si>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</si>
  <si>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</si>
  <si>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</si>
  <si>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</si>
  <si>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</si>
  <si>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</si>
  <si>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</si>
  <si>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</si>
  <si>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</si>
  <si>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</si>
  <si>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</si>
  <si>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</si>
  <si>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</si>
  <si>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</si>
  <si>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</si>
  <si>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</si>
  <si>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</si>
  <si>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</si>
  <si>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</si>
  <si>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</si>
  <si>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</si>
  <si>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</si>
  <si>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</si>
  <si>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</si>
  <si>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</si>
  <si>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</si>
  <si>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</si>
  <si>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</si>
  <si>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</si>
  <si>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</si>
  <si>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</si>
  <si>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</si>
  <si>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</si>
  <si>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</si>
  <si>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</si>
  <si>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</si>
  <si>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</si>
  <si>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</si>
  <si>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</si>
  <si>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</si>
  <si>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</si>
  <si>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</si>
  <si>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</si>
  <si>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</si>
  <si>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</si>
  <si>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</si>
  <si>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</si>
  <si>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</si>
  <si>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</si>
  <si>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</si>
  <si>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</si>
  <si>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</si>
  <si>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</si>
  <si>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</si>
  <si>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</si>
  <si>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</si>
  <si>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</si>
  <si>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</si>
  <si>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</si>
  <si>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</si>
  <si>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</si>
  <si>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</si>
  <si>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</si>
  <si>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</si>
  <si>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</si>
  <si>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</si>
  <si>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</si>
  <si>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</si>
  <si>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</si>
  <si>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</si>
  <si>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</si>
  <si>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</si>
  <si>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</si>
  <si>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</si>
  <si>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</si>
  <si>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</si>
  <si>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</si>
  <si>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</si>
  <si>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</si>
  <si>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</si>
  <si>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</si>
  <si>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</si>
  <si>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</si>
  <si>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</si>
  <si>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</si>
  <si>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</si>
  <si>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</si>
  <si>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</si>
  <si>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</si>
  <si>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</si>
  <si>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</si>
  <si>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</si>
  <si>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</si>
  <si>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</si>
  <si>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</si>
  <si>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</si>
  <si>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</si>
  <si>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</si>
  <si>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</si>
  <si>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</si>
  <si>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</si>
  <si>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</si>
  <si>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</si>
  <si>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</si>
  <si>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</si>
  <si>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</si>
  <si>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</si>
  <si>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</si>
  <si>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</si>
  <si>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</si>
  <si>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</si>
  <si>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</si>
  <si>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</si>
  <si>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</si>
  <si>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</si>
  <si>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</si>
  <si>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</si>
  <si>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</si>
  <si>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</si>
  <si>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</si>
  <si>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</si>
  <si>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</si>
  <si>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</si>
  <si>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</si>
  <si>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</si>
  <si>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</si>
  <si>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</si>
  <si>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</si>
  <si>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</si>
  <si>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</si>
  <si>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</si>
  <si>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</si>
  <si>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</si>
  <si>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</si>
  <si>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</si>
  <si>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</si>
  <si>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</si>
  <si>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</si>
  <si>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</si>
  <si>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</si>
  <si>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</si>
  <si>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</si>
  <si>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</si>
  <si>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</si>
  <si>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</si>
  <si>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</si>
  <si>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</si>
  <si>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</si>
  <si>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</si>
  <si>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</si>
  <si>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</si>
  <si>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</si>
  <si>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</si>
  <si>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</si>
  <si>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</si>
  <si>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</si>
  <si>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</si>
  <si>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</si>
  <si>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</si>
  <si>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</si>
  <si>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</si>
  <si>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</si>
  <si>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</si>
  <si>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</si>
  <si>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</si>
  <si>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</si>
  <si>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</si>
  <si>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</si>
  <si>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</si>
  <si>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</si>
  <si>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</si>
  <si>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</si>
  <si>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</si>
  <si>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</si>
  <si>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</si>
  <si>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</si>
  <si>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</si>
  <si>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</si>
  <si>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</si>
  <si>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</si>
  <si>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</si>
  <si>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</si>
  <si>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</si>
  <si>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</si>
  <si>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</si>
  <si>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</si>
  <si>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</si>
  <si>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</si>
  <si>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</si>
  <si>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</si>
  <si>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</si>
  <si>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</si>
  <si>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</si>
  <si>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</si>
  <si>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</si>
  <si>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</si>
  <si>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</si>
  <si>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</si>
  <si>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</si>
  <si>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</si>
  <si>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</si>
  <si>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</si>
  <si>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</si>
  <si>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</si>
  <si>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</si>
  <si>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</si>
  <si>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</si>
  <si>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</si>
  <si>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</si>
  <si>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</si>
  <si>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</si>
  <si>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</si>
  <si>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</si>
  <si>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</si>
  <si>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</si>
  <si>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</si>
  <si>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</si>
  <si>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</si>
  <si>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</si>
  <si>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</si>
  <si>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</si>
  <si>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</si>
  <si>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</si>
  <si>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</si>
  <si>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</si>
  <si>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</si>
  <si>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</si>
  <si>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</si>
  <si>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</si>
  <si>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</si>
  <si>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</si>
  <si>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</si>
  <si>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</si>
  <si>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</si>
  <si>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</si>
  <si>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</si>
  <si>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</si>
  <si>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</si>
  <si>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</si>
  <si>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</si>
  <si>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</si>
  <si>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</si>
  <si>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</si>
  <si>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</si>
  <si>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</si>
  <si>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</si>
  <si>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</si>
  <si>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</si>
  <si>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</si>
  <si>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</si>
  <si>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</si>
  <si>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</si>
  <si>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</si>
  <si>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</si>
  <si>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</si>
  <si>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</si>
  <si>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</si>
  <si>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</si>
  <si>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</si>
  <si>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</si>
  <si>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</si>
  <si>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</si>
  <si>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</si>
  <si>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</si>
  <si>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</si>
  <si>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</si>
  <si>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</si>
  <si>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</si>
  <si>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</si>
  <si>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</si>
  <si>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</si>
  <si>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</si>
  <si>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</si>
  <si>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</si>
  <si>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</si>
  <si>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</si>
  <si>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</si>
  <si>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</si>
  <si>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</si>
  <si>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</si>
  <si>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</si>
  <si>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</si>
  <si>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</si>
  <si>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</si>
  <si>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</si>
  <si>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</si>
  <si>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</si>
  <si>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</si>
  <si>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</si>
  <si>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</si>
  <si>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</si>
  <si>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</si>
  <si>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</si>
  <si>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</si>
  <si>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</si>
  <si>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</si>
  <si>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</si>
  <si>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</si>
  <si>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</si>
  <si>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</si>
  <si>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</si>
  <si>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</si>
  <si>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</si>
  <si>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</si>
  <si>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</si>
  <si>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</si>
  <si>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</si>
  <si>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</si>
  <si>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</si>
  <si>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</si>
  <si>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</si>
  <si>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</si>
  <si>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</si>
  <si>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</si>
  <si>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</si>
  <si>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</si>
  <si>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</si>
  <si>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</si>
  <si>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</si>
  <si>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</si>
  <si>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</si>
  <si>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</si>
  <si>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</si>
  <si>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</si>
  <si>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</si>
  <si>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</si>
  <si>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</si>
  <si>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</si>
  <si>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</si>
  <si>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</si>
  <si>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</si>
  <si>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</si>
  <si>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</si>
  <si>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</si>
  <si>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</si>
  <si>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</si>
  <si>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</si>
  <si>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</si>
  <si>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</si>
  <si>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</si>
  <si>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</si>
  <si>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</si>
  <si>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</si>
  <si>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</si>
  <si>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</si>
  <si>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</si>
  <si>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</si>
  <si>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</si>
  <si>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</si>
  <si>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</si>
  <si>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</si>
  <si>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</si>
  <si>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</si>
  <si>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</si>
  <si>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</si>
  <si>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</si>
  <si>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</si>
  <si>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</si>
  <si>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</si>
  <si>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</si>
  <si>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</si>
  <si>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</si>
  <si>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</si>
  <si>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</si>
  <si>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</si>
  <si>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</si>
  <si>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</si>
  <si>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</si>
  <si>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</si>
  <si>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</si>
  <si>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</si>
  <si>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</si>
  <si>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</si>
  <si>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</si>
  <si>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</si>
  <si>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</si>
  <si>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</si>
  <si>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</si>
  <si>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</si>
  <si>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</si>
  <si>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</si>
  <si>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</si>
  <si>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</si>
  <si>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</si>
  <si>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</si>
  <si>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</si>
  <si>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</si>
  <si>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</si>
  <si>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</si>
  <si>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</si>
  <si>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</si>
  <si>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</si>
  <si>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</si>
  <si>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</si>
  <si>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</si>
  <si>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</si>
  <si>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</si>
  <si>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</si>
  <si>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</si>
  <si>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</si>
  <si>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</si>
  <si>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</si>
  <si>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</si>
  <si>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</si>
  <si>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</si>
  <si>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</si>
  <si>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</si>
  <si>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</si>
  <si>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</si>
  <si>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</si>
  <si>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</si>
  <si>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</si>
  <si>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</si>
  <si>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</si>
  <si>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</si>
  <si>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</si>
  <si>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</si>
  <si>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</si>
  <si>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</si>
  <si>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</si>
  <si>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</si>
  <si>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</si>
  <si>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</si>
  <si>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</si>
  <si>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</si>
  <si>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</si>
  <si>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</si>
  <si>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</si>
  <si>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</si>
  <si>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</si>
  <si>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</si>
  <si>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</si>
  <si>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</si>
  <si>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</si>
  <si>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</si>
  <si>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</si>
  <si>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</si>
  <si>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</si>
  <si>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</si>
  <si>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</si>
  <si>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</si>
  <si>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</si>
  <si>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</si>
  <si>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</si>
  <si>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</si>
  <si>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</si>
  <si>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</si>
  <si>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</si>
  <si>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</si>
  <si>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</si>
  <si>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</si>
  <si>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</si>
  <si>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</si>
  <si>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</si>
  <si>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</si>
  <si>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</si>
  <si>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</si>
  <si>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</si>
  <si>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</si>
  <si>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</si>
  <si>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</si>
  <si>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</si>
  <si>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</si>
  <si>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</si>
  <si>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</si>
  <si>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</si>
  <si>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</si>
  <si>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</si>
  <si>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</si>
  <si>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</si>
  <si>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</si>
  <si>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</si>
  <si>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</si>
  <si>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</si>
  <si>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</si>
  <si>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</si>
  <si>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</si>
  <si>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</si>
  <si>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</si>
  <si>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</si>
  <si>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</si>
  <si>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</si>
  <si>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</si>
  <si>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</si>
  <si>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</si>
  <si>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</si>
  <si>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</si>
  <si>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</si>
  <si>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</si>
  <si>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</si>
  <si>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</si>
  <si>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</si>
  <si>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</si>
  <si>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</si>
  <si>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</si>
  <si>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</si>
  <si>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</si>
  <si>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</si>
  <si>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</si>
  <si>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</si>
  <si>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</si>
  <si>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</si>
  <si>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</si>
  <si>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</si>
  <si>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</si>
  <si>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</si>
  <si>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</si>
  <si>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</si>
  <si>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</si>
  <si>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</si>
  <si>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</si>
  <si>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</si>
  <si>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</si>
  <si>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</si>
  <si>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</si>
  <si>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</si>
  <si>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</si>
  <si>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</si>
  <si>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</si>
  <si>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</si>
  <si>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</si>
  <si>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</si>
  <si>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</si>
  <si>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</si>
  <si>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</si>
  <si>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</si>
  <si>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</si>
  <si>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</si>
  <si>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</si>
  <si>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</si>
  <si>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</si>
  <si>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</si>
  <si>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</si>
  <si>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</si>
  <si>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</si>
  <si>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</si>
  <si>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</si>
  <si>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</si>
  <si>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</si>
  <si>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</si>
  <si>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</si>
  <si>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</si>
  <si>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</si>
  <si>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</si>
  <si>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</si>
  <si>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</si>
  <si>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</si>
  <si>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</si>
  <si>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</si>
  <si>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</si>
  <si>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</si>
  <si>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</si>
  <si>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</si>
  <si>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</si>
  <si>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</si>
  <si>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</si>
  <si>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</si>
  <si>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</si>
  <si>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</si>
  <si>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</si>
  <si>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</si>
  <si>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</si>
  <si>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</si>
  <si>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</si>
  <si>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</si>
  <si>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</si>
  <si>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</si>
  <si>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</si>
  <si>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</si>
  <si>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</si>
  <si>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</si>
  <si>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</si>
  <si>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</si>
  <si>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</si>
  <si>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</si>
  <si>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</si>
  <si>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</si>
  <si>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</si>
  <si>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</si>
  <si>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</si>
  <si>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</si>
  <si>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</si>
  <si>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</si>
  <si>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</si>
  <si>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</si>
  <si>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</si>
  <si>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</si>
  <si>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</si>
  <si>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</si>
  <si>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</si>
  <si>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</si>
  <si>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</si>
  <si>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</si>
  <si>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</si>
  <si>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</si>
  <si>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</si>
  <si>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</si>
  <si>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</si>
  <si>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</si>
  <si>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</si>
  <si>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</si>
  <si>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</si>
  <si>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</si>
  <si>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</si>
  <si>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</si>
  <si>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</si>
  <si>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</si>
  <si>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</si>
  <si>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</si>
  <si>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</si>
  <si>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</si>
  <si>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</si>
  <si>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</si>
  <si>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</si>
  <si>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</si>
  <si>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</si>
  <si>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</si>
  <si>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</si>
  <si>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</si>
  <si>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</si>
  <si>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</si>
  <si>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</si>
  <si>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</si>
  <si>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</si>
  <si>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</si>
  <si>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</si>
  <si>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</si>
  <si>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</si>
  <si>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</si>
  <si>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</si>
  <si>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</si>
  <si>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</si>
  <si>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</si>
  <si>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</si>
  <si>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</si>
  <si>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</si>
  <si>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</si>
  <si>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</si>
  <si>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</si>
  <si>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</si>
  <si>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</si>
  <si>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</si>
  <si>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</si>
  <si>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</si>
  <si>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</si>
  <si>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</si>
  <si>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</si>
  <si>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</si>
  <si>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</si>
  <si>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</si>
  <si>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</si>
  <si>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</si>
  <si>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</si>
  <si>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</si>
  <si>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</si>
  <si>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</si>
  <si>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</si>
  <si>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</si>
  <si>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</si>
  <si>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</si>
  <si>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</si>
  <si>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</si>
  <si>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</si>
  <si>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</si>
  <si>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</si>
  <si>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</si>
  <si>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</si>
  <si>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</si>
  <si>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</si>
  <si>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</si>
  <si>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</si>
  <si>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</si>
  <si>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</si>
  <si>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</si>
  <si>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</si>
  <si>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</si>
  <si>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</si>
  <si>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</si>
  <si>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</si>
  <si>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</si>
  <si>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</si>
  <si>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</si>
  <si>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</si>
  <si>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</si>
  <si>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</si>
  <si>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</si>
  <si>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</si>
  <si>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</si>
  <si>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</si>
  <si>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</si>
  <si>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</si>
  <si>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</si>
  <si>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</si>
  <si>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</si>
  <si>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</si>
  <si>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</si>
  <si>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</si>
  <si>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</si>
  <si>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</si>
  <si>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</si>
  <si>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</si>
  <si>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</si>
  <si>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</si>
  <si>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</si>
  <si>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</si>
  <si>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</si>
  <si>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</si>
  <si>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</si>
  <si>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</si>
  <si>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</si>
  <si>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</si>
  <si>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</si>
  <si>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</si>
  <si>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</si>
  <si>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</si>
  <si>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</si>
  <si>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</si>
  <si>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</si>
  <si>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</si>
  <si>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</si>
  <si>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</si>
  <si>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</si>
  <si>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</si>
  <si>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</si>
  <si>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</si>
  <si>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</si>
  <si>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</si>
  <si>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</si>
  <si>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</si>
  <si>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</si>
  <si>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</si>
  <si>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</si>
  <si>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</si>
  <si>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</si>
  <si>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</si>
  <si>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</si>
  <si>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</si>
  <si>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</si>
  <si>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</si>
  <si>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</si>
  <si>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</si>
  <si>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</si>
  <si>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</si>
  <si>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</si>
  <si>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</si>
  <si>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</si>
  <si>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</si>
  <si>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</si>
  <si>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</si>
  <si>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</si>
  <si>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</si>
  <si>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</si>
  <si>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</si>
  <si>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</si>
  <si>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</si>
  <si>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</si>
  <si>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</si>
  <si>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</si>
  <si>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</si>
  <si>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</si>
  <si>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</si>
  <si>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</si>
  <si>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</si>
  <si>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</si>
  <si>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</si>
  <si>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</si>
  <si>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</si>
  <si>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</si>
  <si>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</si>
  <si>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</si>
  <si>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</si>
  <si>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</si>
  <si>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</si>
  <si>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</si>
  <si>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</si>
  <si>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</si>
  <si>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</si>
  <si>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</si>
  <si>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</si>
  <si>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</si>
  <si>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</si>
  <si>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</si>
  <si>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</si>
  <si>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</si>
  <si>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</si>
  <si>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</si>
  <si>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</si>
  <si>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</si>
  <si>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</si>
  <si>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</si>
  <si>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</si>
  <si>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</si>
  <si>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</si>
  <si>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</si>
  <si>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</si>
  <si>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</si>
  <si>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</si>
  <si>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</si>
  <si>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</si>
  <si>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</si>
  <si>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</si>
  <si>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</si>
  <si>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</si>
  <si>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</si>
  <si>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</si>
  <si>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</si>
  <si>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</si>
  <si>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</si>
  <si>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</si>
  <si>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</si>
  <si>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</si>
  <si>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</si>
  <si>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</si>
  <si>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</si>
  <si>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</si>
  <si>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</si>
  <si>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</si>
  <si>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</si>
  <si>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</si>
  <si>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</si>
  <si>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</si>
  <si>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</si>
  <si>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</si>
  <si>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</si>
  <si>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</si>
  <si>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</si>
  <si>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</si>
  <si>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</si>
  <si>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</si>
  <si>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</si>
  <si>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</si>
  <si>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</si>
  <si>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</si>
  <si>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</si>
  <si>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</si>
  <si>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</si>
  <si>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</si>
  <si>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</si>
  <si>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</si>
  <si>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</si>
  <si>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</si>
  <si>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</si>
  <si>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</si>
  <si>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</si>
  <si>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</si>
  <si>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</si>
  <si>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</si>
  <si>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</si>
  <si>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</si>
  <si>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</si>
  <si>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</si>
  <si>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</si>
  <si>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</si>
  <si>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</si>
  <si>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</si>
  <si>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</si>
  <si>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</si>
  <si>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</si>
  <si>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</si>
  <si>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</si>
  <si>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</si>
  <si>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</si>
  <si>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</si>
  <si>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</si>
  <si>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</si>
  <si>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</si>
  <si>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</si>
  <si>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</si>
  <si>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</si>
  <si>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</si>
  <si>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</si>
  <si>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</si>
  <si>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</si>
  <si>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</si>
  <si>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</si>
  <si>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</si>
  <si>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</si>
  <si>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</si>
  <si>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</si>
  <si>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</si>
  <si>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</si>
  <si>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</si>
  <si>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</si>
  <si>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</si>
  <si>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</si>
  <si>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</si>
  <si>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</si>
  <si>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</si>
  <si>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</si>
  <si>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</si>
  <si>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</si>
  <si>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</si>
  <si>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</si>
  <si>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</si>
  <si>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</si>
  <si>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</si>
  <si>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</si>
  <si>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</si>
  <si>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</si>
  <si>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</si>
  <si>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</si>
  <si>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</si>
  <si>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</si>
  <si>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</si>
  <si>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</si>
  <si>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</si>
  <si>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</si>
  <si>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</si>
  <si>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</si>
  <si>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</si>
  <si>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</si>
  <si>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</si>
  <si>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</si>
  <si>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</si>
  <si>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</si>
  <si>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</si>
  <si>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</si>
  <si>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</si>
  <si>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</si>
  <si>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</si>
  <si>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</si>
  <si>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</si>
  <si>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</si>
  <si>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</si>
  <si>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</si>
  <si>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</si>
  <si>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</si>
  <si>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</si>
  <si>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</si>
  <si>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</si>
  <si>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</si>
  <si>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</si>
  <si>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</si>
  <si>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</si>
  <si>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</si>
  <si>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</si>
  <si>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</si>
  <si>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</si>
  <si>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</si>
  <si>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</si>
  <si>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</si>
  <si>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</si>
  <si>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</si>
  <si>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</si>
  <si>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</si>
  <si>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</si>
  <si>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</si>
  <si>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</si>
  <si>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</si>
  <si>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</si>
  <si>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</si>
  <si>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</si>
  <si>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</si>
  <si>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</si>
  <si>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</si>
  <si>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</si>
  <si>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</si>
  <si>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</si>
  <si>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</si>
  <si>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</si>
  <si>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</si>
  <si>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</si>
  <si>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</si>
  <si>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</si>
  <si>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</si>
  <si>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</si>
  <si>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</si>
  <si>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</si>
  <si>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</si>
  <si>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</si>
  <si>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</si>
  <si>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</si>
  <si>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</si>
  <si>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</si>
  <si>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</si>
  <si>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</si>
  <si>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</si>
  <si>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</si>
  <si>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</si>
  <si>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</si>
  <si>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</si>
  <si>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</si>
  <si>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</si>
  <si>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</si>
  <si>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</si>
  <si>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</si>
  <si>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</si>
  <si>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</si>
  <si>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</si>
  <si>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</si>
  <si>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</si>
  <si>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</si>
  <si>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</si>
  <si>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</si>
  <si>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</si>
  <si>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</si>
  <si>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</si>
  <si>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</si>
  <si>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</si>
  <si>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</si>
  <si>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</si>
  <si>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</si>
  <si>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</si>
  <si>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</si>
  <si>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</si>
  <si>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</si>
  <si>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</si>
  <si>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</si>
  <si>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</si>
  <si>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</si>
  <si>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</si>
  <si>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</si>
  <si>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</si>
  <si>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</si>
  <si>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</si>
  <si>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</si>
  <si>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</si>
  <si>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</si>
  <si>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</si>
  <si>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</si>
  <si>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</si>
  <si>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</si>
  <si>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</si>
  <si>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</si>
  <si>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</si>
  <si>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</si>
  <si>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</si>
  <si>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</si>
  <si>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</si>
  <si>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</si>
  <si>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</si>
  <si>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</si>
  <si>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</si>
  <si>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</si>
  <si>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</si>
  <si>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</si>
  <si>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</si>
  <si>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</si>
  <si>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</si>
  <si>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</si>
  <si>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</si>
  <si>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</si>
  <si>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</si>
  <si>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</si>
  <si>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</si>
  <si>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</si>
  <si>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</si>
  <si>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</si>
  <si>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</si>
  <si>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</si>
  <si>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</si>
  <si>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</si>
  <si>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</si>
  <si>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</si>
  <si>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</si>
  <si>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</si>
  <si>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</si>
  <si>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</si>
  <si>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</si>
  <si>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</si>
  <si>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</si>
  <si>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</si>
  <si>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</si>
  <si>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</si>
  <si>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</si>
  <si>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</si>
  <si>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</si>
  <si>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</si>
  <si>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</si>
  <si>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</si>
  <si>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</si>
  <si>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</si>
  <si>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</si>
  <si>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</si>
  <si>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</si>
  <si>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</si>
  <si>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</si>
  <si>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</si>
  <si>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</si>
  <si>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</si>
  <si>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</si>
  <si>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</si>
  <si>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</si>
  <si>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</si>
  <si>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</si>
  <si>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</si>
  <si>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</si>
  <si>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</si>
  <si>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</si>
  <si>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</si>
  <si>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</si>
  <si>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</si>
  <si>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</si>
  <si>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</si>
  <si>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</si>
  <si>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</si>
  <si>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</si>
  <si>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</si>
  <si>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</si>
  <si>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</si>
  <si>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</si>
  <si>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</si>
  <si>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</si>
  <si>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</si>
  <si>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</si>
  <si>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</si>
  <si>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</si>
  <si>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</si>
  <si>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</si>
  <si>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</si>
  <si>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</si>
  <si>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</si>
  <si>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</si>
  <si>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</si>
  <si>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</si>
  <si>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</si>
  <si>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</si>
  <si>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</si>
  <si>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</si>
  <si>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</si>
  <si>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</si>
  <si>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</si>
  <si>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</si>
  <si>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</si>
  <si>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</si>
  <si>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</si>
  <si>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</si>
  <si>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</si>
  <si>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</si>
  <si>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</si>
  <si>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</si>
  <si>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</si>
  <si>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</si>
  <si>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</si>
  <si>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</si>
  <si>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</si>
  <si>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</si>
  <si>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</si>
  <si>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</si>
  <si>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</si>
  <si>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</si>
  <si>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</si>
  <si>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</si>
  <si>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</si>
  <si>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</si>
  <si>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</si>
  <si>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</si>
  <si>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</si>
  <si>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</si>
  <si>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</si>
  <si>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</si>
  <si>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</si>
  <si>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</si>
  <si>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</si>
  <si>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</si>
  <si>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</si>
  <si>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</si>
  <si>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</si>
  <si>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</si>
  <si>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</si>
  <si>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</si>
  <si>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</si>
  <si>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</si>
  <si>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</si>
  <si>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</si>
  <si>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</si>
  <si>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</si>
  <si>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</si>
  <si>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</si>
  <si>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</si>
  <si>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</si>
  <si>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</si>
  <si>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</si>
  <si>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</si>
  <si>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</si>
  <si>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</si>
  <si>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</si>
  <si>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</si>
  <si>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</si>
  <si>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</si>
  <si>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</si>
  <si>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</si>
  <si>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</si>
  <si>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</si>
  <si>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</si>
  <si>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</si>
  <si>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</si>
  <si>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</si>
  <si>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</si>
  <si>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</si>
  <si>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</si>
  <si>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</si>
  <si>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</si>
  <si>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</si>
  <si>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</si>
  <si>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</si>
  <si>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</si>
  <si>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</si>
  <si>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</si>
  <si>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</si>
  <si>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</si>
  <si>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</si>
  <si>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</si>
  <si>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</si>
  <si>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</si>
  <si>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</si>
  <si>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</si>
  <si>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</si>
  <si>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</si>
  <si>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</si>
  <si>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</si>
  <si>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</si>
  <si>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</si>
  <si>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</si>
  <si>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</si>
  <si>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</si>
  <si>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</si>
  <si>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</si>
  <si>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</si>
  <si>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</si>
  <si>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</si>
  <si>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</si>
  <si>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</si>
  <si>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</si>
  <si>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</si>
  <si>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</si>
  <si>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</si>
  <si>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</si>
  <si>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</si>
  <si>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</si>
  <si>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</si>
  <si>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</si>
  <si>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</si>
  <si>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</si>
  <si>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</si>
  <si>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</si>
  <si>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</si>
  <si>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</si>
  <si>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</si>
  <si>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</si>
  <si>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</si>
  <si>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</si>
  <si>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</si>
  <si>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</si>
  <si>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</si>
  <si>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</si>
  <si>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</si>
  <si>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</si>
  <si>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</si>
  <si>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</si>
  <si>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</si>
  <si>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</si>
  <si>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</si>
  <si>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</si>
  <si>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</si>
  <si>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</si>
  <si>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</si>
  <si>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</si>
  <si>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</si>
  <si>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</si>
  <si>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</si>
  <si>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</si>
  <si>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</si>
  <si>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</si>
  <si>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</si>
  <si>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</si>
  <si>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</si>
  <si>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</si>
  <si>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</si>
  <si>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</si>
  <si>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</si>
  <si>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</si>
  <si>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</si>
  <si>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</si>
  <si>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</si>
  <si>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</si>
  <si>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</si>
  <si>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</si>
  <si>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</si>
  <si>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</si>
  <si>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</si>
  <si>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</si>
  <si>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</si>
  <si>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</si>
  <si>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</si>
  <si>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</si>
  <si>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</si>
  <si>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</si>
  <si>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</si>
  <si>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</si>
  <si>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</si>
  <si>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</si>
  <si>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</si>
  <si>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</si>
  <si>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</si>
  <si>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</si>
  <si>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</si>
  <si>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</si>
  <si>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</si>
  <si>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</si>
  <si>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</si>
  <si>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</si>
  <si>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</si>
  <si>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</si>
  <si>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</si>
  <si>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</si>
  <si>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</si>
  <si>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</si>
  <si>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</si>
  <si>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</si>
  <si>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</si>
  <si>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</si>
  <si>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</si>
  <si>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</si>
  <si>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</si>
  <si>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</si>
  <si>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</si>
  <si>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</si>
  <si>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</si>
  <si>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</si>
  <si>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</si>
  <si>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</si>
  <si>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</si>
  <si>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</si>
  <si>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</si>
  <si>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</si>
  <si>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</si>
  <si>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</si>
  <si>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</si>
  <si>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</si>
  <si>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</si>
  <si>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</si>
  <si>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</si>
  <si>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</si>
  <si>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</si>
  <si>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</si>
  <si>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</si>
  <si>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</si>
  <si>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</si>
  <si>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</si>
  <si>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</si>
  <si>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</si>
  <si>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</si>
  <si>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</si>
  <si>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</si>
  <si>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</si>
  <si>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</si>
  <si>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</si>
  <si>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</si>
  <si>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</si>
  <si>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</si>
  <si>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</si>
  <si>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</si>
  <si>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</si>
  <si>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</si>
  <si>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</si>
  <si>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</si>
  <si>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</si>
  <si>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</si>
  <si>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</si>
  <si>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</si>
  <si>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</si>
  <si>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</si>
  <si>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</si>
  <si>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</si>
  <si>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</si>
  <si>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</si>
  <si>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</si>
  <si>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</si>
  <si>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</si>
  <si>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</si>
  <si>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</si>
  <si>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</si>
  <si>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</si>
  <si>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</si>
  <si>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</si>
  <si>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</si>
  <si>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</si>
  <si>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</si>
  <si>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</si>
  <si>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</si>
  <si>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</si>
  <si>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</si>
  <si>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</si>
  <si>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</si>
  <si>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</si>
  <si>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</si>
  <si>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</si>
  <si>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</si>
  <si>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</si>
  <si>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</si>
  <si>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</si>
  <si>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</si>
  <si>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</si>
  <si>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</si>
  <si>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</si>
  <si>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</si>
  <si>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</si>
  <si>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</si>
  <si>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</si>
  <si>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</si>
  <si>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</si>
  <si>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</si>
  <si>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</si>
  <si>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</si>
  <si>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</si>
  <si>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</si>
  <si>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</si>
  <si>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</si>
  <si>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</si>
  <si>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</si>
  <si>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</si>
  <si>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</si>
  <si>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</si>
  <si>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</si>
  <si>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</si>
  <si>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</si>
  <si>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</si>
  <si>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</si>
  <si>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</si>
  <si>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</si>
  <si>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</si>
  <si>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</si>
  <si>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</si>
  <si>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</si>
  <si>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</si>
  <si>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</si>
  <si>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</si>
  <si>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</si>
  <si>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</si>
  <si>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</si>
  <si>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</si>
  <si>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</si>
  <si>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</si>
  <si>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</si>
  <si>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</si>
  <si>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</si>
  <si>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</si>
  <si>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</si>
  <si>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</si>
  <si>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</si>
  <si>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</si>
  <si>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</si>
  <si>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</si>
  <si>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</si>
  <si>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</si>
  <si>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</si>
  <si>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</si>
  <si>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</si>
  <si>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</si>
  <si>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</si>
  <si>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</si>
  <si>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</si>
  <si>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</si>
  <si>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</si>
  <si>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</si>
  <si>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</si>
  <si>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</si>
  <si>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</si>
  <si>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</si>
  <si>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</si>
  <si>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</si>
  <si>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</si>
  <si>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</si>
  <si>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</si>
  <si>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</si>
  <si>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</si>
  <si>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</si>
  <si>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</si>
  <si>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</si>
  <si>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</si>
  <si>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</si>
  <si>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</si>
  <si>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</si>
  <si>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</si>
  <si>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</si>
  <si>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</si>
  <si>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</si>
  <si>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</si>
  <si>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</si>
  <si>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</si>
  <si>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</si>
  <si>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</si>
  <si>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</si>
  <si>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</si>
  <si>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</si>
  <si>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</si>
  <si>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</si>
  <si>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</si>
  <si>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</si>
  <si>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</si>
  <si>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</si>
  <si>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</si>
  <si>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</si>
  <si>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</si>
  <si>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</si>
  <si>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</si>
  <si>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</si>
  <si>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</si>
  <si>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</si>
  <si>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</si>
  <si>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</si>
  <si>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</si>
  <si>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</si>
  <si>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</si>
  <si>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</si>
  <si>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</si>
  <si>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</si>
  <si>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</si>
  <si>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</si>
  <si>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</si>
  <si>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</si>
  <si>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</si>
  <si>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</si>
  <si>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</si>
  <si>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</si>
  <si>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</si>
  <si>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</si>
  <si>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</si>
  <si>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</si>
  <si>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</si>
  <si>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</si>
  <si>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</si>
  <si>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</si>
  <si>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</si>
  <si>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</si>
  <si>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</si>
  <si>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</si>
  <si>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</si>
  <si>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</si>
  <si>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</si>
  <si>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</si>
  <si>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</si>
  <si>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</si>
  <si>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</si>
  <si>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</si>
  <si>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</si>
  <si>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</si>
  <si>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</si>
  <si>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</si>
  <si>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</si>
  <si>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</si>
  <si>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</si>
  <si>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</si>
  <si>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</si>
  <si>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</si>
  <si>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</si>
  <si>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</si>
  <si>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</si>
  <si>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</si>
  <si>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</si>
  <si>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</si>
  <si>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</si>
  <si>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</si>
  <si>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</si>
  <si>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</si>
  <si>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</si>
  <si>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</si>
  <si>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</si>
  <si>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</si>
  <si>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</si>
  <si>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</si>
  <si>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</si>
  <si>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</si>
  <si>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</si>
  <si>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</si>
  <si>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</si>
  <si>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</si>
  <si>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</si>
  <si>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</si>
  <si>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</si>
  <si>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</si>
  <si>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</si>
  <si>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</si>
  <si>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</si>
  <si>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</si>
  <si>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</si>
  <si>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</si>
  <si>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</si>
  <si>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</si>
  <si>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</si>
  <si>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</si>
  <si>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</si>
  <si>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</si>
  <si>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</si>
  <si>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</si>
  <si>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</si>
  <si>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</si>
  <si>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</si>
  <si>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</si>
  <si>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</si>
  <si>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</si>
  <si>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</si>
  <si>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</si>
  <si>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</si>
  <si>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</si>
  <si>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</si>
  <si>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</si>
  <si>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</si>
  <si>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</si>
  <si>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</si>
  <si>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</si>
  <si>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</si>
  <si>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</si>
  <si>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</si>
  <si>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</si>
  <si>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</si>
  <si>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</si>
  <si>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</si>
  <si>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</si>
  <si>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</si>
  <si>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</si>
  <si>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</si>
  <si>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</si>
  <si>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</si>
  <si>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</si>
  <si>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</si>
  <si>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</si>
  <si>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</si>
  <si>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</si>
  <si>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</si>
  <si>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</si>
  <si>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</si>
  <si>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</si>
  <si>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</si>
  <si>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</si>
  <si>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</si>
  <si>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</si>
  <si>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</si>
  <si>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</si>
  <si>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</si>
  <si>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</si>
  <si>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</si>
  <si>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</si>
  <si>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</si>
  <si>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</si>
  <si>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</si>
  <si>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</si>
  <si>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</si>
  <si>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</si>
  <si>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</si>
  <si>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</si>
  <si>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</si>
  <si>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</si>
  <si>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</si>
  <si>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</si>
  <si>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</si>
  <si>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</si>
  <si>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</si>
  <si>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</si>
  <si>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</si>
  <si>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</si>
  <si>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</si>
  <si>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</si>
  <si>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</si>
  <si>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</si>
  <si>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</si>
  <si>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</si>
  <si>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</si>
  <si>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</si>
  <si>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</si>
  <si>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</si>
  <si>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</si>
  <si>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</si>
  <si>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</si>
  <si>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</si>
  <si>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</si>
  <si>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</si>
  <si>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</si>
  <si>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</si>
  <si>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</si>
  <si>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</si>
  <si>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</si>
  <si>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</si>
  <si>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</si>
  <si>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</si>
  <si>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</si>
  <si>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</si>
  <si>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</si>
  <si>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</si>
  <si>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</si>
  <si>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</si>
  <si>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</si>
  <si>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</si>
  <si>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</si>
  <si>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</si>
  <si>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</si>
  <si>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</si>
  <si>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</si>
  <si>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</si>
  <si>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</si>
  <si>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</si>
  <si>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</si>
  <si>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</si>
  <si>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</si>
  <si>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</si>
  <si>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</si>
  <si>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</si>
  <si>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</si>
  <si>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</si>
  <si>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</si>
  <si>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</si>
  <si>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</si>
  <si>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</si>
  <si>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</si>
  <si>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</si>
  <si>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</si>
  <si>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</si>
  <si>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</si>
  <si>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</si>
  <si>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</si>
  <si>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</si>
  <si>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</si>
  <si>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</si>
  <si>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</si>
  <si>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</si>
  <si>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</si>
  <si>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</si>
  <si>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</si>
  <si>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</si>
  <si>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</si>
  <si>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</si>
  <si>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</si>
  <si>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</si>
  <si>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</si>
  <si>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</si>
  <si>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</si>
  <si>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</si>
  <si>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</si>
  <si>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</si>
  <si>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</si>
  <si>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</si>
  <si>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</si>
  <si>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</si>
  <si>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</si>
  <si>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</si>
  <si>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</si>
  <si>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</si>
  <si>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</si>
  <si>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</si>
  <si>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</si>
  <si>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</si>
  <si>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</si>
  <si>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</si>
  <si>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</si>
  <si>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</si>
  <si>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</si>
  <si>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</si>
  <si>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</si>
  <si>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</si>
  <si>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</si>
  <si>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</si>
  <si>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</si>
  <si>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</si>
  <si>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</si>
  <si>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</si>
  <si>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</si>
  <si>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</si>
  <si>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</si>
  <si>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</si>
  <si>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</si>
  <si>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</si>
  <si>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</si>
  <si>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</si>
  <si>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</si>
  <si>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</si>
  <si>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</si>
  <si>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</si>
  <si>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</si>
  <si>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</si>
  <si>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</si>
  <si>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</si>
  <si>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</si>
  <si>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</si>
  <si>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</si>
  <si>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</si>
  <si>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</si>
  <si>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</si>
  <si>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</si>
  <si>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</si>
  <si>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</si>
  <si>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</si>
  <si>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</si>
  <si>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</si>
  <si>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</si>
  <si>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</si>
  <si>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</si>
  <si>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</si>
  <si>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</si>
  <si>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</si>
  <si>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</si>
  <si>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</si>
  <si>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</si>
  <si>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</si>
  <si>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</si>
  <si>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</si>
  <si>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</si>
  <si>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</si>
  <si>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</si>
  <si>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</si>
  <si>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</si>
  <si>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</si>
  <si>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</si>
  <si>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</si>
  <si>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</si>
  <si>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</si>
  <si>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</si>
  <si>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</si>
  <si>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</si>
  <si>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</si>
  <si>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</si>
  <si>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</si>
  <si>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</si>
  <si>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</si>
  <si>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</si>
  <si>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</si>
  <si>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</si>
  <si>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</si>
  <si>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</si>
  <si>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</si>
  <si>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</si>
  <si>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</si>
  <si>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</si>
  <si>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</si>
  <si>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</si>
  <si>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</si>
  <si>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</si>
  <si>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</si>
  <si>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</si>
  <si>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</si>
  <si>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</si>
  <si>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</si>
  <si>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</si>
  <si>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</si>
  <si>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</si>
  <si>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</si>
  <si>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</si>
  <si>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</si>
  <si>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</si>
  <si>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</si>
  <si>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</si>
  <si>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</si>
  <si>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</si>
  <si>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</si>
  <si>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</si>
  <si>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</si>
  <si>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</si>
  <si>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</si>
  <si>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</si>
  <si>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</si>
  <si>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</si>
  <si>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</si>
  <si>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</si>
  <si>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</si>
  <si>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</si>
  <si>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</si>
  <si>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</si>
  <si>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</si>
  <si>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</si>
  <si>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</si>
  <si>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</si>
  <si>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</si>
  <si>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</si>
  <si>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</si>
  <si>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</si>
  <si>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</si>
  <si>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</si>
  <si>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</si>
  <si>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</si>
  <si>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</si>
  <si>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</si>
  <si>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</si>
  <si>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</si>
  <si>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</si>
  <si>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</si>
  <si>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</si>
  <si>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</si>
  <si>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</si>
  <si>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</si>
  <si>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</si>
  <si>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</si>
  <si>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</si>
  <si>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</si>
  <si>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</si>
  <si>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</si>
  <si>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</si>
  <si>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</si>
  <si>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</si>
  <si>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</si>
  <si>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</si>
  <si>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</si>
  <si>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</si>
  <si>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</si>
  <si>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</si>
  <si>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</si>
  <si>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</si>
  <si>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</si>
  <si>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</si>
  <si>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</si>
  <si>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</si>
  <si>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</si>
  <si>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</si>
  <si>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</si>
  <si>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</si>
  <si>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</si>
  <si>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</si>
  <si>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</si>
  <si>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</si>
  <si>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</si>
  <si>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</si>
  <si>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</si>
  <si>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</si>
  <si>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</si>
  <si>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</si>
  <si>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</si>
  <si>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</si>
  <si>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</si>
  <si>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</si>
  <si>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</si>
  <si>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</si>
  <si>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</si>
  <si>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</si>
  <si>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</si>
  <si>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</si>
  <si>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</si>
  <si>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</si>
  <si>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</si>
  <si>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</si>
  <si>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</si>
  <si>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</si>
  <si>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</si>
  <si>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</si>
  <si>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</si>
  <si>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</si>
  <si>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</si>
  <si>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</si>
  <si>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</si>
  <si>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</si>
  <si>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</si>
  <si>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</si>
  <si>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</si>
  <si>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</si>
  <si>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</si>
  <si>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</si>
  <si>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</si>
  <si>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</si>
  <si>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</si>
  <si>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</si>
  <si>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</si>
  <si>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</si>
  <si>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</si>
  <si>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</si>
  <si>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</si>
  <si>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</si>
  <si>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</si>
  <si>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</si>
  <si>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</si>
  <si>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</si>
  <si>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</si>
  <si>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</si>
  <si>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</si>
  <si>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</si>
  <si>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</si>
  <si>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</si>
  <si>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</si>
  <si>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</si>
  <si>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</si>
  <si>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</si>
  <si>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</si>
  <si>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</si>
  <si>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</si>
  <si>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</si>
  <si>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</si>
  <si>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</si>
  <si>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</si>
  <si>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</si>
  <si>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</si>
  <si>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</si>
  <si>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</si>
  <si>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</si>
  <si>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</si>
  <si>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</si>
  <si>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</si>
  <si>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</si>
  <si>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</si>
  <si>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</si>
  <si>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</si>
  <si>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</si>
  <si>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</si>
  <si>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</si>
  <si>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</si>
  <si>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</si>
  <si>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</si>
  <si>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</si>
  <si>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</si>
  <si>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</si>
  <si>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</si>
  <si>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</si>
  <si>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</si>
  <si>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</si>
  <si>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</si>
  <si>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</si>
  <si>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</si>
  <si>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</si>
  <si>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</si>
  <si>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</si>
  <si>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</si>
  <si>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</si>
  <si>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</si>
  <si>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</si>
  <si>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</si>
  <si>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</si>
  <si>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</si>
  <si>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</si>
  <si>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</si>
  <si>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</si>
  <si>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</si>
  <si>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</si>
  <si>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</si>
  <si>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</si>
  <si>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</si>
  <si>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</si>
  <si>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</si>
  <si>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</si>
  <si>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</si>
  <si>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</si>
  <si>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</si>
  <si>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</si>
  <si>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</si>
  <si>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</si>
  <si>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</si>
  <si>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</si>
  <si>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</si>
  <si>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</si>
  <si>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</si>
  <si>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</si>
  <si>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</si>
  <si>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</si>
  <si>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</si>
  <si>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</si>
  <si>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</si>
  <si>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</si>
  <si>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</si>
  <si>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</si>
  <si>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</si>
  <si>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</si>
  <si>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</si>
  <si>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</si>
  <si>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</si>
  <si>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</si>
  <si>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</si>
  <si>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</si>
  <si>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</si>
  <si>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</si>
  <si>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</si>
  <si>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</si>
  <si>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</si>
  <si>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</si>
  <si>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</si>
  <si>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</si>
  <si>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</si>
  <si>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</si>
  <si>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</si>
  <si>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</si>
  <si>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</si>
  <si>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</si>
  <si>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</si>
  <si>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</si>
  <si>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</si>
  <si>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</si>
  <si>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</si>
  <si>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</si>
  <si>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</si>
  <si>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</si>
  <si>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</si>
  <si>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</si>
  <si>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</si>
  <si>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</si>
  <si>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</si>
  <si>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</si>
  <si>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</si>
  <si>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</si>
  <si>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</si>
  <si>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</si>
  <si>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</si>
  <si>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</si>
  <si>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</si>
  <si>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</si>
  <si>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</si>
  <si>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</si>
  <si>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</si>
  <si>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</si>
  <si>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</si>
  <si>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</si>
  <si>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</si>
  <si>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</si>
  <si>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</si>
  <si>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</si>
  <si>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</si>
  <si>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</si>
  <si>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</si>
  <si>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</si>
  <si>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</si>
  <si>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</si>
  <si>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</si>
  <si>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</si>
  <si>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</si>
  <si>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</si>
  <si>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</si>
  <si>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</si>
  <si>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</si>
  <si>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</si>
  <si>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</si>
  <si>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</si>
  <si>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</si>
  <si>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</si>
  <si>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</si>
  <si>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</si>
  <si>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</si>
  <si>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</si>
  <si>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</si>
  <si>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</si>
  <si>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</si>
  <si>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</si>
  <si>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</si>
  <si>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</si>
  <si>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</si>
  <si>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</si>
  <si>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</si>
  <si>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</si>
  <si>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</si>
  <si>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</si>
  <si>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</si>
  <si>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</si>
  <si>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</si>
  <si>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</si>
  <si>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</si>
  <si>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</si>
  <si>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</si>
  <si>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</si>
  <si>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</si>
  <si>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</si>
  <si>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</si>
  <si>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</si>
  <si>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</si>
  <si>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</si>
  <si>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</si>
  <si>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</si>
  <si>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</si>
  <si>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</si>
  <si>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</si>
  <si>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</si>
  <si>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</si>
  <si>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</si>
  <si>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</si>
  <si>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</si>
  <si>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</si>
  <si>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</si>
  <si>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</si>
  <si>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</si>
  <si>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</si>
  <si>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</si>
  <si>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</si>
  <si>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</si>
  <si>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</si>
  <si>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</si>
  <si>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</si>
  <si>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</si>
  <si>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</si>
  <si>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</si>
  <si>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</si>
  <si>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</si>
  <si>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</si>
  <si>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</si>
  <si>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</si>
  <si>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</si>
  <si>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</si>
  <si>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</si>
  <si>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</si>
  <si>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</si>
  <si>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</si>
  <si>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</si>
  <si>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</si>
  <si>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</si>
  <si>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</si>
  <si>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</si>
  <si>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</si>
  <si>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</si>
  <si>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</si>
  <si>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</si>
  <si>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</si>
  <si>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</si>
  <si>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</si>
  <si>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</si>
  <si>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</si>
  <si>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</si>
  <si>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</si>
  <si>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</si>
  <si>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</si>
  <si>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</si>
  <si>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</si>
  <si>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</si>
  <si>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</si>
  <si>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</si>
  <si>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</si>
  <si>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</si>
  <si>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</si>
  <si>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</si>
  <si>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</si>
  <si>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</si>
  <si>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</si>
  <si>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</si>
  <si>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</si>
  <si>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</si>
  <si>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</si>
  <si>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</si>
  <si>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</si>
  <si>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</si>
  <si>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</si>
  <si>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</si>
  <si>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</si>
  <si>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</si>
  <si>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</si>
  <si>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</si>
  <si>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</si>
  <si>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</si>
  <si>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</si>
  <si>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</si>
  <si>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</si>
  <si>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</si>
  <si>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</si>
  <si>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</si>
  <si>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</si>
  <si>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</si>
  <si>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</si>
  <si>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</si>
  <si>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</si>
  <si>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</si>
  <si>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</si>
  <si>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</si>
  <si>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</si>
  <si>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</si>
  <si>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</si>
  <si>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</si>
  <si>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</si>
  <si>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</si>
  <si>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</si>
  <si>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</si>
  <si>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</si>
  <si>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</si>
  <si>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</si>
  <si>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</si>
  <si>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</si>
  <si>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</si>
  <si>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</si>
  <si>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</si>
  <si>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</si>
  <si>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</si>
  <si>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</si>
  <si>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</si>
  <si>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</si>
  <si>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</si>
  <si>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</si>
  <si>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</si>
  <si>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</si>
  <si>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</si>
  <si>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</si>
  <si>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</si>
  <si>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</si>
  <si>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</si>
  <si>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</si>
  <si>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</si>
  <si>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</si>
  <si>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</si>
  <si>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</si>
  <si>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</si>
  <si>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</si>
  <si>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</si>
  <si>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</si>
  <si>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</si>
  <si>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</si>
  <si>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</si>
  <si>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</si>
  <si>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</si>
  <si>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</si>
  <si>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</si>
  <si>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</si>
  <si>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</si>
  <si>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</si>
  <si>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</si>
  <si>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</si>
  <si>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</si>
  <si>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</si>
  <si>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</si>
  <si>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</si>
  <si>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</si>
  <si>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</si>
  <si>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</si>
  <si>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</si>
  <si>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</si>
  <si>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</si>
  <si>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</si>
  <si>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</si>
  <si>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</si>
  <si>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</si>
  <si>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</si>
  <si>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</si>
  <si>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</si>
  <si>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</si>
  <si>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</si>
  <si>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</si>
  <si>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</si>
  <si>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</si>
  <si>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</si>
  <si>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</si>
  <si>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</si>
  <si>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</si>
  <si>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</si>
  <si>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</si>
  <si>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</si>
  <si>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</si>
  <si>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</si>
  <si>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</si>
  <si>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</si>
  <si>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</si>
  <si>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</si>
  <si>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</si>
  <si>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</si>
  <si>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</si>
  <si>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</si>
  <si>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</si>
  <si>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</si>
  <si>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</si>
  <si>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</si>
  <si>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</si>
  <si>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</si>
  <si>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</si>
  <si>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</si>
  <si>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</si>
  <si>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</si>
  <si>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</si>
  <si>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</si>
  <si>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</si>
  <si>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</si>
  <si>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</si>
  <si>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</si>
  <si>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</si>
  <si>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</si>
  <si>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</si>
  <si>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</si>
  <si>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</si>
  <si>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</si>
  <si>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</si>
  <si>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</si>
  <si>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</si>
  <si>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</si>
  <si>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</si>
  <si>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</si>
  <si>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</si>
  <si>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</si>
  <si>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</si>
  <si>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</si>
  <si>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</si>
  <si>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</si>
  <si>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</si>
  <si>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</si>
  <si>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</si>
  <si>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</si>
  <si>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</si>
  <si>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</si>
  <si>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</si>
  <si>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</si>
  <si>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</si>
  <si>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</si>
  <si>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</si>
  <si>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</si>
  <si>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</si>
  <si>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</si>
  <si>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</si>
  <si>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</si>
  <si>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</si>
  <si>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</si>
  <si>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</si>
  <si>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</si>
  <si>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</si>
  <si>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</si>
  <si>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</si>
  <si>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</si>
  <si>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</si>
  <si>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</si>
  <si>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</si>
  <si>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</si>
  <si>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</si>
  <si>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</si>
  <si>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</si>
  <si>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</si>
  <si>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</si>
  <si>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</si>
  <si>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</si>
  <si>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</si>
  <si>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</si>
  <si>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</si>
  <si>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</si>
  <si>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</si>
  <si>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</si>
  <si>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</si>
  <si>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</si>
  <si>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</si>
  <si>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</si>
  <si>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</si>
  <si>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</si>
  <si>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</si>
  <si>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</si>
  <si>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</si>
  <si>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</si>
  <si>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</si>
  <si>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</si>
  <si>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</si>
  <si>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</si>
  <si>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</si>
  <si>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</si>
  <si>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</si>
  <si>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</si>
  <si>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</si>
  <si>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</si>
  <si>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</si>
  <si>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</si>
  <si>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</si>
  <si>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</si>
  <si>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</si>
  <si>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</si>
  <si>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</si>
  <si>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</si>
  <si>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</si>
  <si>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</si>
  <si>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</si>
  <si>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</si>
  <si>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</si>
  <si>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</si>
  <si>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</si>
  <si>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</si>
  <si>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</si>
  <si>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</si>
  <si>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</si>
  <si>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</si>
  <si>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</si>
  <si>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</si>
  <si>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</si>
  <si>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</si>
  <si>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</si>
  <si>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</si>
  <si>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</si>
  <si>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</si>
  <si>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</si>
  <si>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</si>
  <si>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</si>
  <si>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</si>
  <si>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</si>
  <si>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</si>
  <si>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</si>
  <si>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</si>
  <si>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</si>
  <si>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</si>
  <si>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</si>
  <si>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</si>
  <si>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</si>
  <si>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</si>
  <si>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</si>
  <si>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</si>
  <si>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</si>
  <si>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</si>
  <si>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</si>
  <si>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</si>
  <si>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</si>
  <si>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</si>
  <si>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</si>
  <si>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</si>
  <si>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</si>
  <si>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</si>
  <si>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</si>
  <si>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</si>
  <si>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</si>
  <si>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</si>
  <si>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</si>
  <si>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</si>
  <si>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</si>
  <si>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</si>
  <si>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</si>
  <si>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</si>
  <si>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</si>
  <si>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</si>
  <si>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</si>
  <si>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</si>
  <si>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</si>
  <si>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</si>
  <si>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</si>
  <si>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</si>
  <si>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</si>
  <si>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</si>
  <si>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</si>
  <si>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</si>
  <si>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</si>
  <si>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</si>
  <si>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</si>
  <si>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</si>
  <si>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</si>
  <si>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</si>
  <si>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</si>
  <si>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</si>
  <si>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</si>
  <si>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</si>
  <si>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</si>
  <si>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</si>
  <si>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</si>
  <si>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</si>
  <si>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</si>
  <si>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</si>
  <si>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</si>
  <si>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</si>
  <si>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</si>
  <si>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</si>
  <si>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</si>
  <si>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</si>
  <si>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</si>
  <si>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</si>
  <si>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</si>
  <si>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</si>
  <si>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</si>
  <si>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</si>
  <si>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</si>
  <si>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</si>
  <si>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</si>
  <si>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</si>
  <si>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</si>
  <si>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</si>
  <si>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</si>
  <si>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</si>
  <si>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</si>
  <si>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</si>
  <si>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</si>
  <si>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</si>
  <si>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</si>
  <si>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</si>
  <si>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</si>
  <si>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</si>
  <si>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</si>
  <si>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</si>
  <si>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</si>
  <si>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</si>
  <si>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</si>
  <si>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</si>
  <si>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</si>
  <si>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</si>
  <si>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</si>
  <si>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</si>
  <si>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</si>
  <si>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</si>
  <si>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</si>
  <si>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</si>
  <si>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</si>
  <si>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</si>
  <si>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</si>
  <si>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</si>
  <si>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</si>
  <si>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</si>
  <si>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</si>
  <si>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</si>
  <si>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</si>
  <si>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</si>
  <si>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</si>
  <si>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</si>
  <si>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</si>
  <si>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</si>
  <si>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</si>
  <si>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</si>
  <si>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</si>
  <si>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</si>
  <si>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</si>
  <si>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</si>
  <si>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</si>
  <si>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</si>
  <si>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</si>
  <si>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</si>
  <si>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</si>
  <si>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</si>
  <si>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</si>
  <si>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</si>
  <si>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</si>
  <si>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</si>
  <si>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</si>
  <si>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</si>
  <si>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</si>
  <si>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</si>
  <si>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</si>
  <si>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</si>
  <si>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</si>
  <si>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</si>
  <si>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</si>
  <si>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</si>
  <si>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</si>
  <si>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</si>
  <si>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</si>
  <si>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</si>
  <si>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</si>
  <si>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</si>
  <si>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</si>
  <si>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</si>
  <si>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</si>
  <si>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</si>
  <si>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</si>
  <si>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</si>
  <si>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</si>
  <si>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</si>
  <si>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</si>
  <si>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</si>
  <si>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</si>
  <si>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</si>
  <si>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</si>
  <si>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</si>
  <si>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</si>
  <si>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</si>
  <si>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</si>
  <si>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</si>
  <si>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</si>
  <si>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</si>
  <si>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</si>
  <si>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</si>
  <si>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</si>
  <si>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</si>
  <si>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</si>
  <si>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</si>
  <si>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</si>
  <si>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</si>
  <si>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</si>
  <si>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</si>
  <si>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</si>
  <si>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</si>
  <si>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</si>
  <si>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</si>
  <si>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</si>
  <si>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</si>
  <si>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</si>
  <si>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</si>
  <si>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</si>
  <si>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</si>
  <si>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</si>
  <si>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</si>
  <si>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</si>
  <si>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</si>
  <si>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</si>
  <si>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</si>
  <si>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</si>
  <si>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</si>
  <si>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</si>
  <si>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</si>
  <si>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</si>
  <si>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</si>
  <si>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</si>
  <si>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</si>
  <si>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</si>
  <si>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</si>
  <si>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</si>
  <si>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</si>
  <si>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</si>
  <si>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</si>
  <si>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</si>
  <si>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</si>
  <si>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</si>
  <si>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</si>
  <si>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</si>
  <si>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</si>
  <si>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</si>
  <si>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</si>
  <si>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</si>
  <si>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</si>
  <si>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</si>
  <si>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</si>
  <si>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</si>
  <si>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</si>
  <si>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</si>
  <si>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</si>
  <si>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</si>
  <si>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</si>
  <si>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</si>
  <si>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</si>
  <si>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</si>
  <si>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</si>
  <si>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</si>
  <si>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</si>
  <si>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</si>
  <si>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</si>
  <si>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</si>
  <si>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</si>
  <si>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</si>
  <si>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</si>
  <si>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</si>
  <si>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</si>
  <si>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</si>
  <si>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</si>
  <si>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</si>
  <si>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</si>
  <si>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</si>
  <si>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</si>
  <si>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</si>
  <si>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</si>
  <si>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</si>
  <si>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</si>
  <si>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</si>
  <si>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</si>
  <si>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</si>
  <si>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</si>
  <si>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</si>
  <si>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</si>
  <si>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</si>
  <si>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</si>
  <si>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</si>
  <si>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</si>
  <si>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</si>
  <si>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</si>
  <si>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</si>
  <si>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</si>
  <si>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</si>
  <si>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</si>
  <si>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</si>
  <si>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</si>
  <si>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</si>
  <si>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</si>
  <si>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</si>
  <si>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</si>
  <si>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</si>
  <si>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</si>
  <si>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</si>
  <si>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</si>
  <si>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</si>
  <si>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</si>
  <si>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</si>
  <si>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</si>
  <si>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</si>
  <si>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</si>
  <si>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</si>
  <si>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</si>
  <si>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</si>
  <si>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</si>
  <si>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</si>
  <si>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</si>
  <si>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</si>
  <si>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</si>
  <si>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</si>
  <si>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</si>
  <si>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</si>
  <si>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</si>
  <si>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</si>
  <si>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</si>
  <si>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</si>
  <si>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</si>
  <si>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</si>
  <si>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</si>
  <si>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</si>
  <si>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</si>
  <si>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</si>
  <si>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</si>
  <si>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</si>
  <si>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</si>
  <si>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</si>
  <si>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</si>
  <si>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</si>
  <si>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</si>
  <si>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</si>
  <si>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</si>
  <si>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</si>
  <si>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</si>
  <si>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</si>
  <si>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</si>
  <si>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</si>
  <si>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</si>
  <si>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</si>
  <si>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</si>
  <si>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</si>
  <si>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</si>
  <si>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</si>
  <si>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</si>
  <si>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</si>
  <si>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</si>
  <si>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</si>
  <si>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</si>
  <si>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</si>
  <si>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</si>
  <si>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</si>
  <si>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</si>
  <si>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</si>
  <si>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</si>
  <si>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</si>
  <si>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</si>
  <si>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</si>
  <si>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</si>
  <si>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</si>
  <si>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</si>
  <si>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</si>
  <si>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</si>
  <si>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</si>
  <si>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</si>
  <si>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</si>
  <si>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</si>
  <si>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</si>
  <si>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</si>
  <si>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</si>
  <si>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</si>
  <si>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</si>
  <si>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</si>
  <si>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</si>
  <si>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</si>
  <si>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</si>
  <si>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</si>
  <si>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</si>
  <si>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</si>
  <si>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</si>
  <si>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</si>
  <si>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</si>
  <si>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</si>
  <si>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</si>
  <si>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</si>
  <si>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</si>
  <si>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</si>
  <si>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</si>
  <si>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</si>
  <si>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</si>
  <si>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</si>
  <si>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</si>
  <si>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</si>
  <si>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</si>
  <si>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</si>
  <si>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</si>
  <si>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</si>
  <si>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</si>
  <si>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</si>
  <si>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</si>
  <si>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</si>
  <si>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</si>
  <si>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</si>
  <si>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</si>
  <si>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</si>
  <si>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</si>
  <si>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</si>
  <si>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</si>
  <si>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</si>
  <si>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</si>
  <si>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</si>
  <si>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</si>
  <si>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</si>
  <si>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</si>
  <si>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</si>
  <si>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</si>
  <si>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</si>
  <si>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</si>
  <si>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</si>
  <si>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</si>
  <si>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</si>
  <si>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</si>
  <si>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</si>
  <si>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</si>
  <si>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</si>
  <si>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</si>
  <si>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</si>
  <si>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</si>
  <si>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</si>
  <si>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</si>
  <si>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</si>
  <si>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</si>
  <si>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</si>
  <si>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</si>
  <si>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</si>
  <si>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</si>
  <si>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</si>
  <si>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</si>
  <si>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</si>
  <si>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</si>
  <si>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</si>
  <si>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</si>
  <si>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</si>
  <si>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</si>
  <si>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</si>
  <si>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</si>
  <si>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</si>
  <si>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</si>
  <si>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</si>
  <si>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</si>
  <si>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</si>
  <si>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</si>
  <si>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</si>
  <si>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</si>
  <si>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</si>
  <si>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</si>
  <si>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</si>
  <si>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</si>
  <si>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</si>
  <si>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</si>
  <si>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</si>
  <si>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</si>
  <si>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</si>
  <si>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</si>
  <si>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</si>
  <si>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</si>
  <si>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</si>
  <si>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</si>
  <si>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</si>
  <si>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</si>
  <si>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</si>
  <si>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</si>
  <si>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</si>
  <si>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</si>
  <si>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</si>
  <si>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</si>
  <si>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</si>
  <si>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</si>
  <si>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</si>
  <si>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</si>
  <si>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</si>
  <si>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</si>
  <si>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</si>
  <si>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</si>
  <si>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</si>
  <si>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</si>
  <si>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</si>
  <si>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</si>
  <si>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</si>
  <si>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</si>
  <si>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</si>
  <si>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</si>
  <si>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</si>
  <si>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</si>
  <si>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</si>
  <si>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</si>
  <si>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</si>
  <si>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</si>
  <si>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</si>
  <si>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</si>
  <si>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</si>
  <si>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</si>
  <si>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</si>
  <si>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</si>
  <si>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</si>
  <si>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</si>
  <si>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</si>
  <si>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</si>
  <si>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</si>
  <si>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</si>
  <si>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</si>
  <si>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</si>
  <si>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</si>
  <si>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</si>
  <si>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</si>
  <si>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</si>
  <si>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</si>
  <si>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</si>
  <si>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</si>
  <si>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</si>
  <si>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</si>
  <si>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</si>
  <si>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</si>
  <si>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</si>
  <si>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</si>
  <si>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</si>
  <si>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</si>
  <si>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</si>
  <si>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</si>
  <si>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</si>
  <si>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</si>
  <si>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</si>
  <si>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</si>
  <si>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</si>
  <si>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</si>
  <si>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</si>
  <si>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</si>
  <si>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</si>
  <si>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</si>
  <si>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</si>
  <si>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</si>
  <si>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</si>
  <si>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</si>
  <si>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</si>
  <si>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</si>
  <si>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</si>
  <si>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</si>
  <si>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</si>
  <si>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</si>
  <si>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</si>
  <si>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</si>
  <si>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</si>
  <si>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</si>
  <si>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</si>
  <si>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</si>
  <si>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</si>
  <si>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</si>
  <si>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</si>
  <si>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</si>
  <si>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</si>
  <si>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</si>
  <si>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</si>
  <si>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</si>
  <si>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</si>
  <si>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</si>
  <si>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</si>
  <si>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</si>
  <si>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</si>
  <si>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</si>
  <si>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</si>
  <si>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</si>
  <si>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</si>
  <si>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</si>
  <si>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</si>
  <si>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</si>
  <si>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</si>
  <si>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</si>
  <si>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</si>
  <si>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</si>
  <si>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</si>
  <si>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</si>
  <si>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</si>
  <si>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</si>
  <si>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</si>
  <si>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</si>
  <si>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</si>
  <si>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</si>
  <si>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</si>
  <si>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</si>
  <si>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</si>
  <si>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</si>
  <si>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</si>
  <si>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</si>
  <si>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</si>
  <si>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</si>
  <si>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</si>
  <si>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</si>
  <si>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</si>
  <si>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</si>
  <si>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</si>
  <si>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</si>
  <si>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</si>
  <si>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</si>
  <si>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</si>
  <si>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</si>
  <si>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</si>
  <si>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</si>
  <si>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</si>
  <si>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</si>
  <si>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</si>
  <si>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</si>
  <si>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</si>
  <si>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</si>
  <si>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</si>
  <si>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</si>
  <si>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</si>
  <si>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</si>
  <si>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</si>
  <si>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</si>
  <si>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</si>
  <si>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</si>
  <si>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</si>
  <si>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</si>
  <si>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</si>
  <si>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</si>
  <si>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</si>
  <si>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</si>
  <si>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</si>
  <si>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</si>
  <si>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</si>
  <si>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</si>
  <si>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</si>
  <si>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</si>
  <si>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</si>
  <si>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</si>
  <si>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</si>
  <si>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</si>
  <si>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</si>
  <si>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</si>
  <si>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</si>
  <si>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</si>
  <si>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</si>
  <si>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</si>
  <si>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</si>
  <si>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</si>
  <si>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</si>
  <si>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</si>
  <si>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</si>
  <si>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</si>
  <si>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</si>
  <si>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</si>
  <si>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</si>
  <si>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</si>
  <si>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</si>
  <si>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</si>
  <si>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</si>
  <si>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</si>
  <si>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</si>
  <si>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</si>
  <si>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</si>
  <si>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</si>
  <si>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</si>
  <si>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</si>
  <si>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</si>
  <si>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</si>
  <si>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</si>
  <si>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</si>
  <si>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</si>
  <si>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</si>
  <si>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</si>
  <si>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</si>
  <si>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</si>
  <si>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</si>
  <si>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</si>
  <si>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</si>
  <si>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</si>
  <si>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</si>
  <si>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</si>
  <si>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</si>
  <si>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</si>
  <si>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</si>
  <si>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</si>
  <si>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</si>
  <si>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</si>
  <si>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</si>
  <si>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</si>
  <si>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</si>
  <si>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</si>
  <si>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</si>
  <si>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</si>
  <si>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</si>
  <si>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</si>
  <si>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</si>
  <si>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</si>
  <si>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</si>
  <si>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</si>
  <si>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</si>
  <si>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</si>
  <si>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</si>
  <si>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</si>
  <si>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</si>
  <si>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</si>
  <si>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</si>
  <si>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</si>
  <si>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</si>
  <si>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</si>
  <si>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</si>
  <si>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</si>
  <si>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</si>
  <si>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</si>
  <si>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</si>
  <si>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</si>
  <si>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</si>
  <si>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</si>
  <si>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</si>
  <si>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</si>
  <si>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</si>
  <si>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</si>
  <si>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</si>
  <si>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</si>
  <si>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</si>
  <si>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</si>
  <si>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</si>
  <si>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</si>
  <si>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</si>
  <si>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</si>
  <si>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</si>
  <si>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</si>
  <si>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</si>
  <si>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</si>
  <si>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</si>
  <si>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</si>
  <si>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</si>
  <si>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</si>
  <si>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</si>
  <si>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</si>
  <si>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</si>
  <si>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</si>
  <si>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</si>
  <si>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</si>
  <si>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</si>
  <si>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</si>
  <si>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</si>
  <si>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</si>
  <si>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</si>
  <si>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</si>
  <si>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</si>
  <si>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</si>
  <si>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</si>
  <si>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</si>
  <si>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</si>
  <si>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</si>
  <si>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</si>
  <si>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</si>
  <si>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</si>
  <si>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</si>
  <si>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</si>
  <si>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</si>
  <si>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</si>
  <si>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</si>
  <si>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</si>
  <si>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</si>
  <si>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</si>
  <si>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</si>
  <si>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</si>
  <si>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</si>
  <si>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</si>
  <si>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</si>
  <si>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</si>
  <si>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</si>
  <si>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</si>
  <si>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</si>
  <si>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</si>
  <si>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</si>
  <si>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</si>
  <si>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</si>
  <si>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</si>
  <si>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</si>
  <si>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</si>
  <si>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</si>
  <si>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</si>
  <si>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</si>
  <si>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</si>
  <si>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</si>
  <si>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</si>
  <si>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</si>
  <si>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</si>
  <si>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</si>
  <si>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</si>
  <si>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</si>
  <si>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</si>
  <si>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</si>
  <si>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</si>
  <si>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</si>
  <si>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</si>
  <si>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</si>
  <si>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</si>
  <si>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</si>
  <si>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</si>
  <si>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</si>
  <si>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</si>
  <si>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</si>
  <si>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</si>
  <si>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</si>
  <si>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</si>
  <si>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</si>
  <si>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</si>
  <si>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</si>
  <si>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</si>
  <si>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</si>
  <si>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</si>
  <si>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</si>
  <si>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</si>
  <si>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</si>
  <si>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</si>
  <si>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</si>
  <si>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</si>
  <si>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</si>
  <si>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</si>
  <si>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</si>
  <si>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</si>
  <si>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</si>
  <si>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</si>
  <si>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</si>
  <si>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</si>
  <si>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</si>
  <si>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</si>
  <si>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</si>
  <si>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</si>
  <si>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</si>
  <si>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</si>
  <si>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</si>
  <si>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</si>
  <si>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</si>
  <si>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</si>
  <si>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</si>
  <si>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</si>
  <si>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</si>
  <si>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</si>
  <si>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</si>
  <si>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</si>
  <si>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</si>
  <si>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</si>
  <si>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</si>
  <si>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</si>
  <si>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</si>
  <si>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</si>
  <si>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</si>
  <si>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</si>
  <si>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</si>
  <si>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</si>
  <si>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</si>
  <si>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</si>
  <si>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</si>
  <si>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</si>
  <si>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</si>
  <si>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</si>
  <si>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</si>
  <si>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</si>
  <si>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</si>
  <si>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</si>
  <si>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</si>
  <si>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</si>
  <si>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</si>
  <si>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</si>
  <si>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</si>
  <si>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</si>
  <si>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</si>
  <si>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</si>
  <si>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</si>
  <si>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</si>
  <si>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</si>
  <si>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</si>
  <si>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</si>
  <si>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</si>
  <si>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</si>
  <si>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</si>
  <si>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</si>
  <si>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</si>
  <si>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</si>
  <si>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</si>
  <si>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</si>
  <si>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</si>
  <si>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</si>
  <si>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</si>
  <si>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</si>
  <si>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</si>
  <si>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</si>
  <si>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</si>
  <si>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</si>
  <si>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</si>
  <si>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</si>
  <si>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</si>
  <si>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</si>
  <si>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</si>
  <si>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</si>
  <si>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</si>
  <si>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</si>
  <si>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</si>
  <si>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</si>
  <si>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</si>
  <si>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</si>
  <si>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</si>
  <si>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</si>
  <si>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</si>
  <si>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</si>
  <si>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</si>
  <si>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</si>
  <si>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</si>
  <si>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</si>
  <si>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</si>
  <si>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</si>
  <si>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</si>
  <si>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</si>
  <si>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</si>
  <si>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</si>
  <si>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</si>
  <si>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</si>
  <si>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</si>
  <si>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</si>
  <si>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</si>
  <si>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</si>
  <si>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</si>
  <si>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</si>
  <si>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</si>
  <si>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</si>
  <si>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</si>
  <si>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</si>
  <si>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</si>
  <si>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</si>
  <si>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</si>
  <si>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</si>
  <si>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</si>
  <si>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</si>
  <si>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</si>
  <si>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</si>
  <si>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</si>
  <si>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</si>
  <si>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</si>
  <si>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</si>
  <si>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</si>
  <si>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</si>
  <si>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</si>
  <si>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</si>
  <si>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</si>
  <si>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</si>
  <si>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</si>
  <si>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</si>
  <si>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</si>
  <si>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</si>
  <si>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</si>
  <si>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</si>
  <si>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</si>
  <si>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</si>
  <si>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</si>
  <si>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</si>
  <si>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</si>
  <si>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</si>
  <si>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</si>
  <si>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</si>
  <si>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</si>
  <si>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</si>
  <si>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</si>
  <si>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</si>
  <si>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</si>
  <si>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</si>
  <si>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</si>
  <si>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</si>
  <si>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</si>
  <si>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</si>
  <si>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</si>
  <si>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</si>
  <si>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</si>
  <si>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</si>
  <si>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</si>
  <si>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</si>
  <si>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</si>
  <si>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</si>
  <si>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</si>
  <si>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</si>
  <si>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</si>
  <si>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</si>
  <si>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</si>
  <si>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</si>
  <si>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</si>
  <si>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</si>
  <si>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</si>
  <si>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</si>
  <si>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</si>
  <si>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</si>
  <si>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</si>
  <si>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</si>
  <si>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</si>
  <si>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</si>
  <si>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</si>
  <si>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</si>
  <si>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</si>
  <si>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</si>
  <si>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</si>
  <si>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</si>
  <si>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</si>
  <si>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</si>
  <si>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</si>
  <si>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</si>
  <si>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</si>
  <si>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</si>
  <si>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</si>
  <si>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</si>
  <si>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</si>
  <si>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</si>
  <si>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</si>
  <si>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</si>
  <si>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</si>
  <si>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</si>
  <si>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</si>
  <si>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</si>
  <si>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</si>
  <si>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</si>
  <si>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</si>
  <si>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</si>
  <si>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</si>
  <si>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</si>
  <si>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</si>
  <si>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</si>
  <si>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</si>
  <si>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</si>
  <si>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</si>
  <si>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</si>
  <si>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</si>
  <si>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</si>
  <si>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</si>
  <si>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</si>
  <si>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</si>
  <si>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</si>
  <si>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</si>
  <si>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</si>
  <si>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</si>
  <si>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</si>
  <si>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</si>
  <si>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</si>
  <si>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</si>
  <si>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</si>
  <si>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</si>
  <si>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</si>
  <si>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</si>
  <si>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</si>
  <si>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</si>
  <si>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</si>
  <si>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</si>
  <si>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</si>
  <si>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</si>
  <si>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</si>
  <si>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</si>
  <si>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</si>
  <si>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</si>
  <si>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</si>
  <si>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</si>
  <si>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</si>
  <si>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</si>
  <si>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</si>
  <si>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</si>
  <si>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</si>
  <si>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</si>
  <si>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</si>
  <si>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</si>
  <si>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</si>
  <si>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</si>
  <si>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</si>
  <si>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</si>
  <si>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</si>
  <si>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</si>
  <si>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</si>
  <si>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</si>
  <si>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</si>
  <si>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</si>
  <si>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</si>
  <si>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</si>
  <si>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</si>
  <si>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</si>
  <si>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</si>
  <si>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</si>
  <si>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</si>
  <si>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</si>
  <si>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</si>
  <si>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</si>
  <si>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</si>
  <si>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</si>
  <si>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</si>
  <si>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</si>
  <si>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</si>
  <si>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</si>
  <si>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</si>
  <si>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</si>
  <si>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</si>
  <si>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</si>
  <si>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</si>
  <si>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</si>
  <si>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</si>
  <si>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</si>
  <si>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</si>
  <si>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</si>
  <si>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</si>
  <si>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</si>
  <si>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</si>
  <si>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</si>
  <si>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</si>
  <si>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</si>
  <si>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</si>
  <si>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</si>
  <si>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</si>
  <si>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</si>
  <si>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</si>
  <si>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</si>
  <si>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</si>
  <si>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</si>
  <si>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</si>
  <si>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</si>
  <si>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</si>
  <si>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</si>
  <si>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</si>
  <si>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</si>
  <si>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</si>
  <si>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</si>
  <si>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</si>
  <si>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</si>
  <si>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</si>
  <si>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</si>
  <si>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</si>
  <si>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</si>
  <si>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</si>
  <si>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</si>
  <si>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</si>
  <si>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</si>
  <si>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</si>
  <si>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</si>
  <si>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</si>
  <si>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</si>
  <si>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</si>
  <si>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</si>
  <si>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</si>
  <si>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</si>
  <si>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</si>
  <si>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</si>
  <si>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</si>
  <si>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</si>
  <si>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</si>
  <si>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</si>
  <si>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</si>
  <si>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</si>
  <si>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</si>
  <si>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</si>
  <si>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</si>
  <si>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</si>
  <si>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</si>
  <si>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</si>
  <si>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</si>
  <si>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</si>
  <si>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</si>
  <si>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</si>
  <si>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</si>
  <si>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</si>
  <si>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</si>
  <si>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</si>
  <si>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</si>
  <si>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</si>
  <si>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</si>
  <si>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</si>
  <si>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</si>
  <si>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</si>
  <si>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</si>
  <si>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</si>
  <si>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</si>
  <si>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</si>
  <si>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</si>
  <si>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</si>
  <si>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</si>
  <si>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</si>
  <si>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</si>
  <si>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</si>
  <si>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</si>
  <si>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</si>
  <si>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</si>
  <si>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</si>
  <si>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</si>
  <si>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</si>
  <si>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</si>
  <si>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</si>
  <si>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</si>
  <si>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</si>
  <si>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</si>
  <si>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</si>
  <si>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</si>
  <si>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</si>
  <si>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</si>
  <si>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</si>
  <si>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</si>
  <si>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</si>
  <si>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</si>
  <si>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</si>
  <si>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</si>
  <si>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</si>
  <si>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</si>
  <si>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</si>
  <si>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</si>
  <si>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</si>
  <si>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</si>
  <si>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</si>
  <si>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</si>
  <si>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</si>
  <si>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</si>
  <si>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</si>
  <si>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</si>
  <si>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</si>
  <si>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</si>
  <si>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</si>
  <si>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</si>
  <si>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</si>
  <si>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</si>
  <si>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</si>
  <si>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</si>
  <si>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</si>
  <si>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</si>
  <si>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</si>
  <si>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</si>
  <si>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</si>
  <si>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</si>
  <si>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</si>
  <si>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</si>
  <si>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</si>
  <si>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</si>
  <si>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</si>
  <si>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</si>
  <si>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</si>
  <si>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</si>
  <si>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</si>
  <si>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</si>
  <si>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</si>
  <si>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</si>
  <si>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</si>
  <si>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</si>
  <si>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</si>
  <si>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</si>
  <si>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</si>
  <si>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</si>
  <si>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</si>
  <si>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</si>
  <si>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</si>
  <si>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</si>
  <si>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</si>
  <si>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</si>
  <si>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</si>
  <si>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</si>
  <si>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</si>
  <si>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</si>
  <si>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</si>
  <si>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</si>
  <si>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</si>
  <si>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</si>
  <si>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</si>
  <si>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</si>
  <si>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</si>
  <si>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</si>
  <si>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</si>
  <si>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</si>
  <si>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</si>
  <si>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</si>
  <si>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</si>
  <si>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</si>
  <si>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</si>
  <si>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</si>
  <si>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</si>
  <si>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</si>
  <si>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</si>
  <si>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</si>
  <si>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</si>
  <si>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</si>
  <si>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</si>
  <si>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</si>
  <si>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</si>
  <si>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</si>
  <si>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</si>
  <si>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</si>
  <si>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</si>
  <si>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</si>
  <si>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</si>
  <si>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</si>
  <si>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</si>
  <si>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</si>
  <si>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</si>
  <si>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</si>
  <si>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</si>
  <si>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</si>
  <si>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</si>
  <si>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</si>
  <si>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</si>
  <si>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</si>
  <si>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</si>
  <si>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</si>
  <si>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</si>
  <si>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</si>
  <si>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</si>
  <si>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</si>
  <si>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</si>
  <si>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</si>
  <si>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</si>
  <si>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</si>
  <si>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</si>
  <si>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</si>
  <si>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</si>
  <si>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</si>
  <si>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</si>
  <si>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</si>
  <si>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</si>
  <si>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</si>
  <si>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</si>
  <si>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</si>
  <si>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</si>
  <si>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</si>
  <si>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</si>
  <si>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</si>
  <si>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</si>
  <si>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</si>
  <si>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</si>
  <si>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</si>
  <si>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</si>
  <si>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</si>
  <si>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</si>
  <si>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</si>
  <si>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</si>
  <si>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</si>
  <si>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</si>
  <si>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</si>
  <si>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</si>
  <si>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</si>
  <si>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</si>
  <si>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</si>
  <si>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</si>
  <si>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</si>
  <si>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</si>
  <si>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</si>
  <si>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</si>
  <si>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</si>
  <si>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</si>
  <si>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</si>
  <si>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</si>
  <si>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</si>
  <si>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</si>
  <si>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</si>
  <si>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</si>
  <si>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</si>
  <si>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</si>
  <si>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</si>
  <si>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</si>
  <si>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</si>
  <si>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</si>
  <si>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</si>
  <si>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</si>
  <si>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</si>
  <si>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</si>
  <si>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</si>
  <si>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</si>
  <si>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</si>
  <si>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</si>
  <si>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</si>
  <si>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</si>
  <si>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</si>
  <si>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</si>
  <si>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</si>
  <si>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</si>
  <si>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</si>
  <si>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</si>
  <si>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</si>
  <si>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</si>
  <si>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</si>
  <si>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</si>
  <si>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</si>
  <si>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</si>
  <si>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</si>
  <si>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</si>
  <si>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</si>
  <si>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</si>
  <si>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</si>
  <si>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</si>
  <si>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</si>
  <si>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</si>
  <si>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</si>
  <si>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</si>
  <si>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</si>
  <si>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</si>
  <si>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</si>
  <si>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</si>
  <si>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</si>
  <si>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</si>
  <si>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</si>
  <si>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</si>
  <si>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</si>
  <si>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</si>
  <si>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</si>
  <si>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</si>
  <si>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</si>
  <si>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</si>
  <si>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</si>
  <si>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</si>
  <si>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</si>
  <si>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</si>
  <si>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</si>
  <si>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</si>
  <si>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</si>
  <si>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</si>
  <si>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</si>
  <si>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</si>
  <si>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</si>
  <si>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</si>
  <si>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</si>
  <si>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</si>
  <si>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</si>
  <si>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</si>
  <si>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</si>
  <si>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</si>
  <si>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</si>
  <si>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</si>
  <si>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</si>
  <si>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</si>
  <si>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</si>
  <si>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</si>
  <si>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</si>
  <si>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</si>
  <si>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</si>
  <si>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</si>
  <si>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</si>
  <si>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</si>
  <si>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</si>
  <si>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</si>
  <si>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</si>
  <si>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</si>
  <si>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</si>
  <si>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</si>
  <si>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</si>
  <si>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</si>
  <si>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</si>
  <si>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</si>
  <si>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</si>
  <si>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</si>
  <si>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</si>
  <si>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</si>
  <si>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</si>
  <si>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</si>
  <si>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</si>
  <si>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</si>
  <si>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</si>
  <si>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</si>
  <si>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</si>
  <si>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</si>
  <si>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</si>
  <si>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</si>
  <si>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</si>
  <si>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</si>
  <si>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</si>
  <si>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</si>
  <si>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</si>
  <si>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</si>
  <si>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</si>
  <si>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</si>
  <si>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</si>
  <si>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</si>
  <si>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</si>
  <si>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</si>
  <si>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</si>
  <si>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</si>
  <si>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</si>
  <si>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</si>
  <si>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</si>
  <si>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</si>
  <si>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</si>
  <si>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</si>
  <si>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</si>
  <si>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</si>
  <si>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</si>
  <si>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</si>
  <si>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</si>
  <si>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</si>
  <si>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</si>
  <si>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</si>
  <si>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</si>
  <si>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</si>
  <si>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</si>
  <si>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</si>
  <si>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</si>
  <si>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</si>
  <si>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</si>
  <si>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</si>
  <si>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</si>
  <si>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</si>
  <si>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</si>
  <si>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</si>
  <si>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</si>
  <si>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</si>
  <si>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</si>
  <si>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</si>
  <si>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</si>
  <si>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</si>
  <si>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</si>
  <si>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</si>
  <si>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</si>
  <si>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</si>
  <si>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</si>
  <si>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</si>
  <si>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</si>
  <si>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</si>
  <si>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</si>
  <si>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</si>
  <si>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</si>
  <si>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</si>
  <si>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</si>
  <si>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</si>
  <si>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</si>
  <si>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</si>
  <si>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</si>
  <si>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</si>
  <si>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</si>
  <si>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</si>
  <si>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</si>
  <si>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</si>
  <si>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</si>
  <si>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</si>
  <si>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</si>
  <si>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</si>
  <si>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</si>
  <si>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</si>
  <si>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</si>
  <si>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</si>
  <si>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</si>
  <si>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</si>
  <si>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</si>
  <si>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</si>
  <si>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</si>
  <si>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</si>
  <si>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</si>
  <si>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</si>
  <si>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</si>
  <si>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</si>
  <si>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</si>
  <si>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</si>
  <si>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</si>
  <si>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</si>
  <si>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</si>
  <si>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</si>
  <si>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</si>
  <si>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</si>
  <si>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</si>
  <si>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</si>
  <si>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</si>
  <si>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</si>
  <si>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</si>
  <si>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</si>
  <si>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</si>
  <si>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</si>
  <si>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</si>
  <si>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</si>
  <si>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</si>
  <si>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</si>
  <si>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</si>
  <si>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</si>
  <si>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</si>
  <si>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</si>
  <si>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</si>
  <si>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</si>
  <si>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</si>
  <si>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</si>
  <si>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</si>
  <si>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</si>
  <si>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</si>
  <si>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</si>
  <si>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</si>
  <si>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</si>
  <si>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</si>
  <si>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</si>
  <si>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</si>
  <si>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</si>
  <si>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</si>
  <si>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</si>
  <si>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</si>
  <si>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</si>
  <si>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</si>
  <si>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</si>
  <si>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</si>
  <si>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</si>
  <si>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</si>
  <si>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</si>
  <si>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</si>
  <si>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</si>
  <si>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</si>
  <si>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</si>
  <si>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</si>
  <si>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</si>
  <si>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</si>
  <si>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</si>
  <si>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</si>
  <si>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</si>
  <si>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</si>
  <si>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</si>
  <si>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</si>
  <si>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</si>
  <si>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</si>
  <si>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</si>
  <si>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</si>
  <si>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</si>
  <si>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</si>
  <si>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</si>
  <si>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</si>
  <si>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</si>
  <si>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</si>
  <si>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</si>
  <si>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</si>
  <si>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</si>
  <si>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</si>
  <si>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</si>
  <si>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</si>
  <si>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</si>
  <si>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</si>
  <si>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</si>
  <si>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</si>
  <si>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</si>
  <si>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</si>
  <si>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</si>
  <si>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</si>
  <si>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</si>
  <si>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</si>
  <si>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</si>
  <si>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</si>
  <si>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</si>
  <si>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</si>
  <si>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</si>
  <si>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</si>
  <si>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</si>
  <si>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</si>
  <si>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</si>
  <si>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</si>
  <si>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</si>
  <si>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</si>
  <si>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</si>
  <si>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</si>
  <si>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</si>
  <si>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</si>
  <si>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</si>
  <si>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</si>
  <si>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</si>
  <si>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</si>
  <si>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</si>
  <si>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</si>
  <si>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</si>
  <si>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</si>
  <si>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</si>
  <si>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</si>
  <si>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</si>
  <si>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</si>
  <si>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</si>
  <si>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</si>
  <si>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</si>
  <si>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</si>
  <si>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</si>
  <si>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</si>
  <si>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</si>
  <si>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</si>
  <si>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</si>
  <si>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</si>
  <si>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</si>
  <si>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</si>
  <si>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</si>
  <si>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</si>
  <si>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</si>
  <si>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</si>
  <si>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</si>
  <si>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</si>
  <si>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</si>
  <si>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</si>
  <si>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</si>
  <si>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</si>
  <si>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</si>
  <si>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</si>
  <si>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</si>
  <si>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</si>
  <si>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</si>
  <si>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</si>
  <si>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</si>
  <si>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</si>
  <si>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</si>
  <si>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</si>
  <si>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</si>
  <si>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</si>
  <si>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</si>
  <si>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</si>
  <si>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</si>
  <si>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</si>
  <si>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</si>
  <si>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</si>
  <si>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</si>
  <si>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</si>
  <si>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</si>
  <si>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</si>
  <si>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</si>
  <si>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</si>
  <si>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</si>
  <si>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</si>
  <si>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</si>
  <si>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</si>
  <si>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</si>
  <si>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</si>
  <si>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</si>
  <si>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</si>
  <si>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</si>
  <si>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</si>
  <si>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</si>
  <si>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</si>
  <si>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</si>
  <si>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</si>
  <si>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</si>
  <si>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</si>
  <si>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</si>
  <si>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</si>
  <si>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</si>
  <si>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</si>
  <si>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</si>
  <si>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</si>
  <si>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</si>
  <si>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</si>
  <si>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</si>
  <si>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</si>
  <si>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</si>
  <si>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</si>
  <si>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</si>
  <si>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</si>
  <si>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</si>
  <si>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</si>
  <si>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</si>
  <si>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</si>
  <si>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</si>
  <si>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</si>
  <si>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</si>
  <si>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</si>
  <si>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</si>
  <si>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</si>
  <si>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</si>
  <si>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</si>
  <si>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</si>
  <si>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</si>
  <si>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</si>
  <si>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</si>
  <si>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</si>
  <si>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</si>
  <si>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</si>
  <si>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</si>
  <si>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</si>
  <si>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</si>
  <si>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</si>
  <si>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</si>
  <si>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</si>
  <si>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</si>
  <si>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</si>
  <si>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</si>
  <si>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</si>
  <si>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</si>
  <si>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</si>
  <si>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</si>
  <si>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</si>
  <si>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</si>
  <si>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</si>
  <si>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</si>
  <si>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</si>
  <si>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</si>
  <si>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</si>
  <si>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</si>
  <si>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</si>
  <si>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</si>
  <si>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</si>
  <si>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</si>
  <si>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</si>
  <si>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</si>
  <si>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</si>
  <si>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</si>
  <si>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</si>
  <si>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</si>
  <si>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</si>
  <si>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</si>
  <si>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</si>
  <si>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</si>
  <si>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</si>
  <si>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</si>
  <si>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</si>
  <si>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</si>
  <si>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</si>
  <si>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</si>
  <si>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</si>
  <si>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</si>
  <si>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</si>
  <si>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</si>
  <si>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</si>
  <si>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</si>
  <si>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</si>
  <si>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</si>
  <si>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</si>
  <si>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</si>
  <si>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</si>
  <si>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</si>
  <si>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</si>
  <si>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</si>
  <si>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</si>
  <si>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</si>
  <si>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</si>
  <si>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</si>
  <si>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</si>
  <si>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</si>
  <si>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</si>
  <si>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</si>
  <si>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</si>
  <si>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</si>
  <si>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</si>
  <si>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</si>
  <si>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</si>
  <si>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</si>
  <si>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</si>
  <si>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</si>
  <si>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</si>
  <si>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</si>
  <si>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</si>
  <si>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</si>
  <si>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</si>
  <si>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</si>
  <si>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</si>
  <si>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</si>
  <si>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</si>
  <si>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</si>
  <si>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</si>
  <si>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</si>
  <si>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</si>
  <si>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</si>
  <si>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</si>
  <si>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</si>
  <si>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</si>
  <si>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</si>
  <si>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</si>
  <si>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</si>
  <si>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</si>
  <si>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</si>
  <si>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</si>
  <si>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</si>
  <si>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</si>
  <si>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</si>
  <si>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</si>
  <si>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</si>
  <si>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</si>
  <si>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</si>
  <si>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</si>
  <si>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</si>
  <si>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</si>
  <si>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</si>
  <si>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</si>
  <si>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</si>
  <si>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</si>
  <si>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</si>
  <si>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</si>
  <si>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</si>
  <si>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</si>
  <si>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</si>
  <si>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</si>
  <si>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</si>
  <si>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</si>
  <si>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</si>
  <si>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</si>
  <si>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</si>
  <si>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</si>
  <si>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</si>
  <si>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</si>
  <si>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</si>
  <si>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</si>
  <si>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</si>
  <si>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</si>
  <si>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</si>
  <si>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</si>
  <si>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</si>
  <si>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</si>
  <si>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</si>
  <si>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</si>
  <si>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</si>
  <si>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</si>
  <si>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</si>
  <si>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</si>
  <si>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</si>
  <si>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</si>
  <si>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</si>
  <si>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</si>
  <si>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</si>
  <si>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</si>
  <si>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</si>
  <si>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</si>
  <si>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</si>
  <si>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</si>
  <si>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</si>
  <si>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</si>
  <si>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</si>
  <si>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</si>
  <si>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</si>
  <si>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</si>
  <si>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</si>
  <si>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</si>
  <si>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</si>
  <si>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</si>
  <si>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</si>
  <si>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</si>
  <si>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</si>
  <si>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</si>
  <si>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</si>
  <si>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</si>
  <si>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</si>
  <si>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</si>
  <si>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</si>
  <si>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</si>
  <si>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</si>
  <si>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</si>
  <si>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</si>
  <si>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</si>
  <si>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</si>
  <si>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</si>
  <si>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</si>
  <si>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</si>
  <si>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</si>
  <si>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</si>
  <si>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</si>
  <si>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</si>
  <si>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</si>
  <si>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</si>
  <si>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</si>
  <si>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</si>
  <si>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</si>
  <si>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</si>
  <si>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</si>
  <si>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</si>
  <si>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</si>
  <si>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</si>
  <si>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</si>
  <si>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</si>
  <si>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</si>
  <si>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</si>
  <si>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</si>
  <si>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</si>
  <si>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</si>
  <si>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</si>
  <si>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</si>
  <si>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</si>
  <si>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</si>
  <si>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</si>
  <si>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</si>
  <si>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</si>
  <si>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</si>
  <si>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</si>
  <si>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</si>
  <si>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</si>
  <si>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</si>
  <si>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</si>
  <si>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</si>
  <si>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</si>
  <si>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</si>
  <si>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</si>
  <si>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</si>
  <si>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</si>
  <si>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</si>
  <si>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</si>
  <si>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</si>
  <si>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</si>
  <si>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</si>
  <si>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</si>
  <si>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</si>
  <si>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</si>
  <si>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</si>
  <si>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</si>
  <si>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</si>
  <si>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</si>
  <si>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</si>
  <si>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</si>
  <si>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</si>
  <si>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</si>
  <si>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</si>
  <si>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</si>
  <si>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</si>
  <si>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</si>
  <si>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</si>
  <si>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</si>
  <si>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</si>
  <si>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</si>
  <si>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</si>
  <si>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</si>
  <si>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</si>
  <si>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</si>
  <si>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</si>
  <si>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</si>
  <si>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</si>
  <si>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</si>
  <si>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</si>
  <si>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</si>
  <si>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</si>
  <si>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</si>
  <si>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</si>
  <si>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</si>
  <si>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</si>
  <si>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</si>
  <si>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</si>
  <si>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</si>
  <si>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</si>
  <si>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</si>
  <si>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</si>
  <si>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</si>
  <si>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</si>
  <si>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</si>
  <si>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</si>
  <si>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</si>
  <si>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</si>
  <si>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</si>
  <si>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</si>
  <si>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</si>
  <si>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</si>
  <si>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</si>
  <si>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</si>
  <si>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</si>
  <si>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</si>
  <si>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</si>
  <si>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</si>
  <si>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</si>
  <si>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</si>
  <si>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</si>
  <si>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</si>
  <si>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</si>
  <si>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</si>
  <si>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</si>
  <si>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</si>
  <si>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</si>
  <si>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</si>
  <si>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</si>
  <si>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</si>
  <si>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</si>
  <si>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</si>
  <si>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</si>
  <si>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</si>
  <si>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</si>
  <si>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</si>
  <si>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</si>
  <si>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</si>
  <si>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</si>
  <si>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</si>
  <si>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</si>
  <si>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</si>
  <si>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</si>
  <si>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</si>
  <si>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</si>
  <si>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</si>
  <si>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</si>
  <si>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</si>
  <si>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</si>
  <si>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</si>
  <si>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</si>
  <si>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</si>
  <si>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</si>
  <si>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</si>
  <si>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</si>
  <si>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</si>
  <si>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</si>
  <si>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</si>
  <si>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</si>
  <si>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</si>
  <si>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</si>
  <si>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</si>
  <si>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</si>
  <si>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</si>
  <si>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</si>
  <si>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</si>
  <si>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</si>
  <si>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</si>
  <si>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</si>
  <si>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</si>
  <si>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</si>
  <si>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</si>
  <si>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</si>
  <si>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</si>
  <si>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</si>
  <si>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</si>
  <si>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</si>
  <si>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</si>
  <si>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</si>
  <si>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</si>
  <si>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</si>
  <si>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</si>
  <si>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</si>
  <si>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</si>
  <si>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</si>
  <si>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</si>
  <si>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</si>
  <si>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</si>
  <si>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</si>
  <si>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</si>
  <si>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</si>
  <si>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</si>
  <si>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</si>
  <si>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</si>
  <si>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</si>
  <si>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</si>
  <si>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</si>
  <si>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</si>
  <si>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</si>
  <si>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</si>
  <si>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</si>
  <si>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</si>
  <si>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</si>
  <si>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</si>
  <si>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</si>
  <si>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</si>
  <si>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</si>
  <si>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</si>
  <si>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</si>
  <si>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</si>
  <si>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</si>
  <si>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</si>
  <si>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</si>
  <si>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</si>
  <si>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</si>
  <si>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</si>
  <si>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</si>
  <si>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</si>
  <si>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</si>
  <si>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</si>
  <si>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</si>
  <si>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</si>
  <si>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</si>
  <si>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</si>
  <si>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</si>
  <si>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</si>
  <si>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</si>
  <si>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</si>
  <si>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</si>
  <si>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</si>
  <si>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</si>
  <si>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</si>
  <si>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</si>
  <si>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</si>
  <si>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</si>
  <si>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</si>
  <si>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</si>
  <si>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</si>
  <si>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</si>
  <si>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</si>
  <si>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</si>
  <si>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</si>
  <si>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</si>
  <si>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</si>
  <si>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</si>
  <si>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</si>
  <si>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</si>
  <si>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</si>
  <si>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</si>
  <si>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</si>
  <si>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</si>
  <si>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</si>
  <si>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</si>
  <si>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</si>
  <si>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</si>
  <si>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</si>
  <si>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</si>
  <si>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</si>
  <si>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</si>
  <si>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</si>
  <si>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</si>
  <si>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</si>
  <si>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</si>
  <si>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</si>
  <si>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</si>
  <si>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</si>
  <si>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</si>
  <si>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</si>
  <si>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</si>
  <si>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</si>
  <si>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</si>
  <si>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</si>
  <si>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</si>
  <si>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</si>
  <si>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</si>
  <si>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</si>
  <si>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</si>
  <si>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</si>
  <si>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</si>
  <si>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</si>
  <si>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</si>
  <si>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</si>
  <si>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</si>
  <si>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</si>
  <si>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</si>
  <si>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</si>
  <si>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</si>
  <si>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</si>
  <si>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</si>
  <si>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</si>
  <si>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</si>
  <si>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</si>
  <si>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</si>
  <si>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</si>
  <si>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</si>
  <si>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</si>
  <si>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</si>
  <si>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</si>
  <si>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</si>
  <si>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</si>
  <si>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</si>
  <si>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</si>
  <si>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</si>
  <si>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</si>
  <si>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</si>
  <si>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</si>
  <si>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</si>
  <si>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</si>
  <si>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</si>
  <si>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</si>
  <si>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</si>
  <si>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</si>
  <si>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</si>
  <si>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</si>
  <si>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</si>
  <si>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</si>
  <si>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</si>
  <si>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</si>
  <si>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</si>
  <si>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</si>
  <si>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</si>
  <si>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</si>
  <si>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</si>
  <si>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</si>
  <si>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</si>
  <si>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</si>
  <si>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</si>
  <si>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</si>
  <si>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</si>
  <si>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</si>
  <si>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</si>
  <si>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</si>
  <si>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</si>
  <si>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</si>
  <si>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</si>
  <si>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</si>
  <si>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</si>
  <si>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</si>
  <si>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</si>
  <si>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</si>
  <si>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</si>
  <si>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</si>
  <si>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</si>
  <si>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</si>
  <si>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</si>
  <si>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</si>
  <si>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</si>
  <si>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</si>
  <si>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</si>
  <si>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</si>
  <si>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</si>
  <si>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</si>
  <si>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</si>
  <si>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</si>
  <si>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</si>
  <si>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</si>
  <si>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</si>
  <si>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</si>
  <si>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</si>
  <si>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</si>
  <si>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</si>
  <si>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</si>
  <si>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</si>
  <si>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</si>
  <si>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</si>
  <si>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</si>
  <si>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</si>
  <si>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</si>
  <si>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</si>
  <si>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</si>
  <si>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</si>
  <si>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</si>
  <si>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</si>
  <si>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</si>
  <si>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</si>
  <si>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</si>
  <si>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</si>
  <si>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</si>
  <si>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</si>
  <si>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</si>
  <si>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</si>
  <si>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</si>
  <si>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</si>
  <si>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</si>
  <si>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</si>
  <si>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</si>
  <si>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</si>
  <si>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</si>
  <si>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</si>
  <si>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</si>
  <si>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</si>
  <si>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</si>
  <si>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</si>
  <si>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</si>
  <si>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</si>
  <si>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</si>
  <si>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</si>
  <si>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</si>
  <si>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</si>
  <si>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</si>
  <si>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</si>
  <si>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</si>
  <si>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</si>
  <si>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</si>
  <si>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</si>
  <si>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</si>
  <si>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</si>
  <si>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</si>
  <si>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</si>
  <si>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</si>
  <si>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</si>
  <si>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</si>
  <si>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</si>
  <si>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</si>
  <si>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</si>
  <si>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</si>
  <si>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</si>
  <si>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</si>
  <si>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</si>
  <si>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</si>
  <si>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</si>
  <si>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</si>
  <si>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</si>
  <si>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</si>
  <si>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</si>
  <si>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</si>
  <si>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</si>
  <si>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</si>
  <si>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</si>
  <si>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</si>
  <si>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</si>
  <si>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</si>
  <si>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</si>
  <si>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</si>
  <si>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</si>
  <si>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</si>
  <si>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</si>
  <si>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</si>
  <si>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</si>
  <si>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</si>
  <si>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</si>
  <si>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</si>
  <si>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</si>
  <si>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</si>
  <si>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</si>
  <si>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</si>
  <si>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</si>
  <si>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</si>
  <si>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</si>
  <si>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</si>
  <si>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</si>
  <si>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</si>
  <si>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</si>
  <si>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</si>
  <si>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</si>
  <si>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</si>
  <si>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</si>
  <si>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</si>
  <si>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</si>
  <si>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</si>
  <si>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</si>
  <si>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</si>
  <si>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</si>
  <si>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</si>
  <si>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</si>
  <si>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</si>
  <si>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</si>
  <si>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</si>
  <si>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</si>
  <si>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</si>
  <si>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</si>
  <si>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</si>
  <si>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</si>
  <si>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</si>
  <si>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</si>
  <si>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</si>
  <si>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</si>
  <si>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</si>
  <si>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</si>
  <si>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</si>
  <si>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</si>
  <si>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</si>
  <si>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</si>
  <si>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</si>
  <si>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</si>
  <si>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</si>
  <si>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</si>
  <si>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</si>
  <si>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</si>
  <si>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</si>
  <si>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</si>
  <si>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</si>
  <si>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</si>
  <si>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</si>
  <si>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</si>
  <si>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</si>
  <si>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</si>
  <si>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</si>
  <si>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</si>
  <si>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</si>
  <si>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</si>
  <si>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</si>
  <si>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</si>
  <si>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</si>
  <si>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</si>
  <si>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</si>
  <si>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</si>
  <si>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</si>
  <si>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</si>
  <si>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</si>
  <si>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</si>
  <si>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</si>
  <si>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</si>
  <si>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</si>
  <si>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</si>
  <si>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</si>
  <si>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</si>
  <si>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</si>
  <si>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</si>
  <si>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</si>
  <si>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</si>
  <si>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</si>
  <si>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</si>
  <si>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</si>
  <si>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</si>
  <si>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</si>
  <si>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</si>
  <si>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</si>
  <si>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</si>
  <si>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</si>
  <si>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</si>
  <si>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</si>
  <si>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</si>
  <si>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</si>
  <si>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</si>
  <si>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</si>
  <si>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</si>
  <si>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</si>
  <si>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</si>
  <si>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</si>
  <si>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</si>
  <si>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</si>
  <si>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</si>
  <si>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</si>
  <si>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</si>
  <si>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</si>
  <si>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</si>
  <si>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</si>
  <si>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</si>
  <si>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</si>
  <si>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</si>
  <si>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</si>
  <si>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</si>
  <si>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</si>
  <si>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</si>
  <si>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</si>
  <si>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</si>
  <si>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</si>
  <si>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</si>
  <si>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</si>
  <si>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</si>
  <si>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</si>
  <si>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</si>
  <si>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</si>
  <si>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</si>
  <si>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</si>
  <si>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</si>
  <si>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</si>
  <si>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</si>
  <si>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</si>
  <si>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</si>
  <si>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</si>
  <si>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</si>
  <si>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</si>
  <si>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</si>
  <si>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</si>
  <si>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</si>
  <si>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</si>
  <si>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</si>
  <si>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</si>
  <si>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</si>
  <si>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</si>
  <si>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</si>
  <si>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</si>
  <si>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</si>
  <si>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</si>
  <si>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</si>
  <si>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</si>
  <si>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</si>
  <si>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</si>
  <si>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</si>
  <si>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</si>
  <si>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</si>
  <si>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</si>
  <si>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</si>
  <si>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</si>
  <si>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</si>
  <si>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</si>
  <si>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</si>
  <si>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</si>
  <si>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</si>
  <si>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</si>
  <si>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</si>
  <si>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</si>
  <si>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</si>
  <si>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</si>
  <si>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</si>
  <si>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</si>
  <si>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</si>
  <si>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</si>
  <si>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</si>
  <si>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</si>
  <si>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</si>
  <si>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</si>
  <si>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</si>
  <si>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</si>
  <si>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</si>
  <si>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</si>
  <si>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</si>
  <si>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</si>
  <si>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</si>
  <si>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</si>
  <si>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</si>
  <si>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</si>
  <si>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</si>
  <si>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</si>
  <si>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</si>
  <si>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</si>
  <si>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</si>
  <si>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</si>
  <si>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</si>
  <si>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</si>
  <si>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</si>
  <si>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</si>
  <si>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</si>
  <si>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</si>
  <si>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</si>
  <si>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</si>
  <si>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</si>
  <si>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</si>
  <si>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</si>
  <si>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</si>
  <si>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</si>
  <si>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</si>
  <si>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</si>
  <si>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</si>
  <si>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</si>
  <si>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</si>
  <si>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</si>
  <si>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</si>
  <si>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</si>
  <si>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</si>
  <si>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</si>
  <si>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</si>
  <si>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</si>
  <si>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</si>
  <si>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</si>
  <si>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</si>
  <si>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</si>
  <si>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</si>
  <si>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</si>
  <si>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</si>
  <si>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</si>
  <si>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</si>
  <si>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</si>
  <si>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</si>
  <si>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</si>
  <si>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</si>
  <si>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</si>
  <si>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</si>
  <si>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</si>
  <si>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</si>
  <si>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</si>
  <si>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</si>
  <si>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</si>
  <si>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</si>
  <si>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</si>
  <si>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</si>
  <si>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</si>
  <si>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</si>
  <si>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</si>
  <si>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</si>
  <si>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</si>
  <si>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</si>
  <si>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</si>
  <si>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</si>
  <si>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</si>
  <si>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</si>
  <si>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</si>
  <si>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</si>
  <si>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</si>
  <si>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</si>
  <si>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</si>
  <si>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</si>
  <si>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</si>
  <si>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</si>
  <si>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</si>
  <si>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</si>
  <si>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</si>
  <si>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</si>
  <si>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</si>
  <si>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</si>
  <si>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</si>
  <si>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</si>
  <si>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</si>
  <si>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</si>
  <si>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</si>
  <si>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</si>
  <si>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</si>
  <si>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</si>
  <si>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</si>
  <si>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</si>
  <si>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</si>
  <si>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</si>
  <si>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</si>
  <si>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</si>
  <si>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</si>
  <si>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</si>
  <si>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</si>
  <si>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</si>
  <si>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</si>
  <si>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</si>
  <si>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</si>
  <si>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</si>
  <si>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</si>
  <si>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</si>
  <si>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</si>
  <si>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</si>
  <si>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</si>
  <si>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</si>
  <si>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</si>
  <si>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</si>
  <si>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</si>
  <si>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</si>
  <si>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</si>
  <si>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</si>
  <si>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</si>
  <si>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</si>
  <si>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</si>
  <si>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</si>
  <si>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</si>
  <si>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</si>
  <si>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</si>
  <si>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</si>
  <si>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</si>
  <si>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</si>
  <si>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</si>
  <si>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</si>
  <si>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</si>
  <si>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</si>
  <si>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</si>
  <si>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</si>
  <si>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</si>
  <si>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</si>
  <si>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</si>
  <si>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</si>
  <si>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</si>
  <si>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</si>
  <si>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</si>
  <si>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</si>
  <si>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</si>
  <si>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</si>
  <si>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</si>
  <si>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</si>
  <si>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</si>
  <si>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</si>
  <si>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</si>
  <si>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</si>
  <si>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</si>
  <si>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</si>
  <si>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</si>
  <si>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</si>
  <si>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</si>
  <si>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</si>
  <si>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</si>
  <si>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</si>
  <si>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</si>
  <si>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</si>
  <si>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</si>
  <si>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</si>
  <si>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</si>
  <si>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</si>
  <si>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</si>
  <si>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</si>
  <si>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</si>
  <si>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</si>
  <si>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</si>
  <si>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</si>
  <si>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</si>
  <si>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</si>
  <si>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</si>
  <si>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</si>
  <si>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</si>
  <si>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</si>
  <si>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</si>
  <si>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</si>
  <si>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</si>
  <si>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</si>
  <si>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</si>
  <si>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</si>
  <si>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</si>
  <si>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</si>
  <si>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</si>
  <si>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</si>
  <si>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</si>
  <si>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</si>
  <si>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</si>
  <si>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</si>
  <si>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</si>
  <si>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</si>
  <si>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</si>
  <si>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</si>
  <si>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</si>
  <si>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</si>
  <si>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</si>
  <si>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</si>
  <si>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</si>
  <si>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</si>
  <si>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</si>
  <si>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</si>
  <si>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</si>
  <si>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</si>
  <si>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</si>
  <si>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</si>
  <si>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</si>
  <si>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</si>
  <si>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</si>
  <si>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</si>
  <si>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</si>
  <si>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</si>
  <si>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</si>
  <si>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</si>
  <si>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</si>
  <si>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</si>
  <si>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</si>
  <si>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</si>
  <si>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</si>
  <si>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</si>
  <si>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</si>
  <si>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</si>
  <si>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</si>
  <si>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</si>
  <si>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</si>
  <si>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</si>
  <si>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</si>
  <si>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</si>
  <si>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</si>
  <si>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</si>
  <si>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</si>
  <si>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</si>
  <si>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</si>
  <si>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</si>
  <si>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</si>
  <si>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</si>
  <si>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</si>
  <si>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</si>
  <si>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</si>
  <si>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</si>
  <si>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</si>
  <si>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</si>
  <si>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</si>
  <si>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</si>
  <si>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</si>
  <si>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</si>
  <si>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</si>
  <si>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</si>
  <si>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</si>
  <si>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</si>
  <si>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</si>
  <si>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</si>
  <si>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</si>
  <si>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</si>
  <si>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</si>
  <si>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</si>
  <si>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</si>
  <si>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</si>
  <si>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</si>
  <si>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</si>
  <si>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</si>
  <si>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</si>
  <si>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</si>
  <si>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</si>
  <si>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</si>
  <si>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</si>
  <si>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</si>
  <si>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</si>
  <si>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</si>
  <si>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</si>
  <si>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</si>
  <si>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</si>
  <si>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</si>
  <si>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</si>
  <si>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</si>
  <si>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</si>
  <si>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</si>
  <si>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</si>
  <si>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</si>
  <si>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</si>
  <si>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</si>
  <si>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</si>
  <si>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</si>
  <si>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</si>
  <si>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</si>
  <si>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</si>
  <si>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</si>
  <si>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</si>
  <si>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</si>
  <si>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</si>
  <si>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</si>
  <si>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</si>
  <si>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</si>
  <si>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</si>
  <si>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</si>
  <si>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</si>
  <si>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</si>
  <si>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</si>
  <si>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</si>
  <si>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</si>
  <si>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</si>
  <si>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</si>
  <si>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</si>
  <si>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</si>
  <si>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</si>
  <si>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</si>
  <si>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</si>
  <si>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</si>
  <si>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</si>
  <si>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</si>
  <si>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</si>
  <si>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</si>
  <si>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</si>
  <si>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</si>
  <si>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</si>
  <si>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</si>
  <si>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</si>
  <si>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</si>
  <si>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</si>
  <si>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</si>
  <si>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</si>
  <si>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</si>
  <si>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</si>
  <si>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</si>
  <si>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</si>
  <si>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</si>
  <si>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</si>
  <si>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</si>
  <si>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</si>
  <si>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</si>
  <si>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</si>
  <si>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</si>
  <si>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</si>
  <si>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</si>
  <si>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</si>
  <si>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</si>
  <si>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</si>
  <si>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</si>
  <si>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</si>
  <si>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</si>
  <si>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</si>
  <si>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</si>
  <si>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</si>
  <si>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</si>
  <si>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</si>
  <si>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</si>
  <si>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</si>
  <si>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</si>
  <si>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</si>
  <si>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</si>
  <si>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</si>
  <si>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</si>
  <si>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</si>
  <si>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</si>
  <si>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</si>
  <si>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</si>
  <si>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</si>
  <si>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</si>
  <si>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</si>
  <si>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</si>
  <si>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</si>
  <si>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</si>
  <si>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</si>
  <si>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</si>
  <si>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</si>
  <si>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</si>
  <si>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</si>
  <si>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</si>
  <si>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</si>
  <si>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</si>
  <si>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</si>
  <si>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</si>
  <si>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</si>
  <si>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</si>
  <si>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</si>
  <si>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</si>
  <si>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</si>
  <si>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</si>
  <si>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</si>
  <si>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</si>
  <si>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</si>
  <si>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</si>
  <si>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</si>
  <si>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</si>
  <si>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</si>
  <si>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</si>
  <si>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</si>
  <si>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</si>
  <si>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</si>
  <si>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</si>
  <si>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</si>
  <si>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</si>
  <si>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</si>
  <si>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</si>
  <si>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</si>
  <si>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</si>
  <si>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</si>
  <si>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</si>
  <si>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</si>
  <si>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</si>
  <si>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</si>
  <si>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</si>
  <si>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</si>
  <si>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</si>
  <si>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</si>
  <si>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</si>
  <si>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</si>
  <si>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</si>
  <si>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</si>
  <si>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</si>
  <si>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</si>
  <si>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</si>
  <si>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</si>
  <si>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</si>
  <si>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</si>
  <si>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</si>
  <si>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</si>
  <si>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</si>
  <si>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</si>
  <si>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</si>
  <si>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</si>
  <si>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</si>
  <si>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</si>
  <si>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</si>
  <si>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</si>
  <si>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</si>
  <si>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</si>
  <si>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</si>
  <si>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</si>
  <si>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</si>
  <si>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</si>
  <si>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</si>
  <si>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</si>
  <si>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</si>
  <si>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</si>
  <si>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</si>
  <si>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</si>
  <si>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</si>
  <si>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</si>
  <si>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</si>
  <si>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</si>
  <si>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</si>
  <si>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</si>
  <si>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</si>
  <si>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</si>
  <si>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</si>
  <si>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</si>
  <si>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</si>
  <si>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</si>
  <si>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</si>
  <si>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</si>
  <si>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</si>
  <si>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</si>
  <si>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</si>
  <si>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</si>
  <si>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</si>
  <si>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</si>
  <si>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</si>
  <si>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</si>
  <si>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</si>
  <si>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</si>
  <si>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</si>
  <si>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</si>
  <si>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</si>
  <si>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</si>
  <si>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</si>
  <si>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</si>
  <si>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</si>
  <si>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</si>
  <si>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</si>
  <si>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</si>
  <si>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</si>
  <si>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</si>
  <si>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</si>
  <si>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</si>
  <si>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</si>
  <si>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</si>
  <si>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</si>
  <si>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</si>
  <si>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</si>
  <si>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</si>
  <si>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</si>
  <si>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</si>
  <si>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</si>
  <si>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</si>
  <si>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</si>
  <si>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</si>
  <si>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</si>
  <si>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</si>
  <si>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</si>
  <si>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</si>
  <si>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</si>
  <si>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</si>
  <si>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</si>
  <si>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</si>
  <si>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</si>
  <si>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</si>
  <si>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</si>
  <si>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</si>
  <si>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</si>
  <si>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</si>
  <si>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</si>
  <si>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</si>
  <si>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</si>
  <si>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</si>
  <si>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</si>
  <si>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</si>
  <si>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</si>
  <si>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</si>
  <si>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</si>
  <si>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</si>
  <si>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</si>
  <si>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</si>
  <si>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</si>
  <si>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</si>
  <si>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</si>
  <si>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</si>
  <si>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</si>
  <si>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</si>
  <si>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</si>
  <si>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</si>
  <si>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</si>
  <si>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</si>
  <si>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</si>
  <si>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</si>
  <si>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</si>
  <si>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</si>
  <si>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</si>
  <si>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</si>
  <si>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</si>
  <si>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</si>
  <si>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</si>
  <si>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</si>
  <si>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</si>
  <si>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</si>
  <si>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</si>
  <si>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</si>
  <si>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</si>
  <si>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</si>
  <si>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</si>
  <si>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</si>
  <si>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</si>
  <si>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</si>
  <si>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</si>
  <si>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</si>
  <si>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</si>
  <si>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</si>
  <si>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</si>
  <si>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</si>
  <si>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</si>
  <si>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</si>
  <si>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</si>
  <si>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</si>
  <si>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</si>
  <si>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</si>
  <si>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</si>
  <si>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</si>
  <si>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</si>
  <si>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</si>
  <si>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</si>
  <si>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</si>
  <si>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</si>
  <si>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</si>
  <si>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</si>
  <si>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</si>
  <si>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</si>
  <si>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</si>
  <si>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</si>
  <si>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</si>
  <si>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</si>
  <si>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</si>
  <si>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</si>
  <si>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</si>
  <si>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</si>
  <si>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</si>
  <si>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</si>
  <si>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</si>
  <si>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</si>
  <si>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</si>
  <si>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</si>
  <si>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</si>
  <si>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</si>
  <si>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</si>
  <si>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</si>
  <si>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</si>
  <si>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</si>
  <si>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</si>
  <si>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</si>
  <si>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</si>
  <si>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</si>
  <si>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</si>
  <si>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</si>
  <si>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</si>
  <si>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</si>
  <si>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</si>
  <si>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</si>
  <si>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</si>
  <si>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</si>
  <si>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</si>
  <si>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</si>
  <si>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</si>
  <si>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</si>
  <si>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</si>
  <si>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</si>
  <si>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</si>
  <si>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</si>
  <si>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</si>
  <si>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</si>
  <si>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</si>
  <si>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</si>
  <si>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</si>
  <si>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</si>
  <si>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</si>
  <si>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</si>
  <si>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</si>
  <si>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</si>
  <si>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</si>
  <si>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</si>
  <si>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</si>
  <si>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</si>
  <si>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</si>
  <si>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</si>
  <si>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</si>
  <si>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</si>
  <si>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</si>
  <si>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</si>
  <si>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</si>
  <si>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</si>
  <si>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</si>
  <si>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</si>
  <si>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</si>
  <si>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</si>
  <si>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</si>
  <si>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</si>
  <si>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</si>
  <si>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</si>
  <si>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</si>
  <si>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</si>
  <si>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</si>
  <si>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</si>
  <si>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</si>
  <si>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</si>
  <si>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</si>
  <si>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</si>
  <si>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</si>
  <si>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</si>
  <si>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</si>
  <si>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</si>
  <si>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</si>
  <si>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</si>
  <si>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</si>
  <si>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</si>
  <si>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</si>
  <si>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</si>
  <si>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</si>
  <si>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</si>
  <si>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</si>
  <si>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</si>
  <si>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</si>
  <si>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</si>
  <si>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</si>
  <si>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</si>
  <si>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</si>
  <si>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</si>
  <si>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</si>
  <si>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</si>
  <si>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</si>
  <si>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</si>
  <si>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</si>
  <si>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</si>
  <si>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</si>
  <si>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</si>
  <si>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</si>
  <si>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</si>
  <si>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</si>
  <si>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</si>
  <si>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</si>
  <si>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</si>
  <si>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</si>
  <si>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</si>
  <si>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</si>
  <si>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</si>
  <si>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</si>
  <si>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</si>
  <si>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</si>
  <si>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</si>
  <si>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</si>
  <si>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</si>
  <si>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</si>
  <si>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</si>
  <si>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</si>
  <si>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</si>
  <si>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</si>
  <si>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</si>
  <si>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</si>
  <si>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</si>
  <si>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</si>
  <si>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</si>
  <si>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</si>
  <si>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</si>
  <si>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</si>
  <si>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</si>
  <si>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</si>
  <si>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</si>
  <si>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</si>
  <si>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</si>
  <si>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</si>
  <si>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</si>
  <si>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</si>
  <si>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</si>
  <si>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</si>
  <si>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</si>
  <si>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</si>
  <si>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</si>
  <si>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</si>
  <si>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</si>
  <si>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</si>
  <si>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</si>
  <si>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</si>
  <si>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</si>
  <si>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</si>
  <si>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</si>
  <si>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</si>
  <si>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</si>
  <si>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</si>
  <si>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</si>
  <si>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</si>
  <si>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</si>
  <si>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</si>
  <si>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</si>
  <si>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</si>
  <si>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</si>
  <si>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</si>
  <si>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</si>
  <si>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</si>
  <si>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</si>
  <si>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</si>
  <si>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</si>
  <si>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</si>
  <si>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</si>
  <si>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</si>
  <si>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</si>
  <si>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</si>
  <si>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</si>
  <si>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</si>
  <si>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</si>
  <si>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</si>
  <si>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</si>
  <si>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</si>
  <si>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</si>
  <si>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</si>
  <si>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</si>
  <si>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</si>
  <si>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</si>
  <si>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</si>
  <si>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</si>
  <si>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</si>
  <si>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</si>
  <si>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</si>
  <si>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</si>
  <si>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</si>
  <si>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</si>
  <si>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</si>
  <si>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</si>
  <si>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</si>
  <si>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</si>
  <si>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</si>
  <si>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</si>
  <si>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</si>
  <si>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</si>
  <si>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</si>
  <si>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</si>
  <si>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</si>
  <si>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</si>
  <si>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</si>
  <si>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</si>
  <si>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</si>
  <si>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</si>
  <si>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</si>
  <si>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</si>
  <si>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</si>
  <si>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</si>
  <si>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</si>
  <si>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</si>
  <si>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</si>
  <si>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</si>
  <si>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</si>
  <si>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</si>
  <si>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</si>
  <si>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</si>
  <si>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</si>
  <si>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</si>
  <si>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</si>
  <si>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</si>
  <si>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</si>
  <si>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</si>
  <si>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</si>
  <si>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</si>
  <si>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</si>
  <si>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</si>
  <si>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</si>
  <si>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</si>
  <si>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</si>
  <si>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</si>
  <si>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</si>
  <si>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</si>
  <si>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</si>
  <si>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</si>
  <si>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</si>
  <si>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</si>
  <si>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</si>
  <si>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</si>
  <si>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</si>
  <si>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</si>
  <si>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</si>
  <si>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</si>
  <si>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</si>
  <si>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</si>
  <si>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</si>
  <si>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</si>
  <si>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</si>
  <si>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</si>
  <si>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</si>
  <si>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</si>
  <si>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</si>
  <si>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</si>
  <si>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</si>
  <si>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</si>
  <si>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</si>
  <si>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</si>
  <si>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</si>
  <si>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</si>
  <si>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</si>
  <si>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</si>
  <si>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</si>
  <si>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</si>
  <si>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</si>
  <si>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</si>
  <si>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</si>
  <si>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</si>
  <si>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</si>
  <si>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</si>
  <si>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</si>
  <si>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</si>
  <si>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</si>
  <si>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</si>
  <si>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</si>
  <si>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</si>
  <si>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</si>
  <si>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</si>
  <si>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</si>
  <si>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</si>
  <si>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</si>
  <si>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</si>
  <si>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</si>
  <si>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</si>
  <si>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</si>
  <si>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</si>
  <si>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</si>
  <si>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</si>
  <si>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</si>
  <si>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</si>
  <si>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</si>
  <si>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</si>
  <si>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</si>
  <si>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</si>
  <si>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</si>
  <si>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</si>
  <si>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</si>
  <si>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</si>
  <si>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</si>
  <si>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</si>
  <si>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</si>
  <si>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</si>
  <si>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</si>
  <si>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</si>
  <si>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</si>
  <si>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</si>
  <si>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</si>
  <si>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</si>
  <si>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</si>
  <si>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</si>
  <si>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</si>
  <si>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</si>
  <si>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</si>
  <si>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</si>
  <si>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</si>
  <si>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</si>
  <si>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</si>
  <si>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</si>
  <si>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</si>
  <si>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</si>
  <si>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</si>
  <si>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</si>
  <si>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</si>
  <si>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</si>
  <si>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</si>
  <si>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</si>
  <si>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</si>
  <si>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</si>
  <si>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</si>
  <si>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</si>
  <si>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</si>
  <si>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</si>
  <si>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</si>
  <si>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</si>
  <si>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</si>
  <si>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</si>
  <si>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</si>
  <si>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</si>
  <si>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</si>
  <si>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</si>
  <si>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</si>
  <si>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</si>
  <si>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</si>
  <si>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</si>
  <si>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</si>
  <si>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</si>
  <si>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</si>
  <si>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</si>
  <si>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</si>
  <si>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</si>
  <si>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</si>
  <si>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</si>
  <si>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</si>
  <si>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</si>
  <si>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</si>
  <si>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</si>
  <si>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</si>
  <si>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</si>
  <si>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</si>
  <si>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</si>
  <si>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</si>
  <si>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</si>
  <si>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</si>
  <si>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</si>
  <si>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</si>
  <si>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</si>
  <si>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</si>
  <si>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</si>
  <si>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</si>
  <si>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</si>
  <si>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</si>
  <si>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</si>
  <si>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</si>
  <si>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</si>
  <si>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</si>
  <si>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</si>
  <si>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</si>
  <si>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</si>
  <si>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</si>
  <si>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</si>
  <si>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</si>
  <si>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</si>
  <si>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</si>
  <si>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</si>
  <si>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</si>
  <si>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</si>
  <si>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</si>
  <si>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</si>
  <si>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</si>
  <si>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</si>
  <si>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</si>
  <si>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</si>
  <si>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</si>
  <si>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</si>
  <si>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</si>
  <si>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</si>
  <si>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</si>
  <si>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</si>
  <si>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</si>
  <si>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</si>
  <si>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</si>
  <si>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</si>
  <si>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</si>
  <si>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</si>
  <si>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</si>
  <si>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</si>
  <si>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</si>
  <si>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</si>
  <si>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</si>
  <si>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</si>
  <si>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</si>
  <si>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</si>
  <si>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</si>
  <si>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</si>
  <si>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</si>
  <si>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</si>
  <si>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</si>
  <si>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</si>
  <si>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</si>
  <si>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</si>
  <si>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</si>
  <si>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</si>
  <si>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</si>
  <si>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</si>
  <si>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</si>
  <si>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</si>
  <si>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</si>
  <si>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</si>
  <si>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</si>
  <si>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</si>
  <si>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</si>
  <si>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</si>
  <si>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</si>
  <si>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</si>
  <si>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</si>
  <si>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</si>
  <si>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</si>
  <si>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</si>
  <si>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</si>
  <si>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</si>
  <si>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</si>
  <si>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</si>
  <si>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</si>
  <si>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</si>
  <si>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</si>
  <si>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</si>
  <si>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</si>
  <si>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</si>
  <si>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</si>
  <si>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</si>
  <si>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</si>
  <si>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</si>
  <si>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</si>
  <si>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</si>
  <si>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</si>
  <si>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</si>
  <si>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</si>
  <si>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</si>
  <si>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</si>
  <si>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</si>
  <si>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</si>
  <si>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</si>
  <si>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</si>
  <si>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</si>
  <si>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</si>
  <si>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</si>
  <si>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</si>
  <si>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</si>
  <si>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</si>
  <si>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</si>
  <si>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</si>
  <si>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</si>
  <si>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</si>
  <si>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</si>
  <si>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</si>
  <si>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</si>
  <si>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</si>
  <si>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</si>
  <si>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</si>
  <si>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</si>
  <si>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</si>
  <si>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</si>
  <si>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</si>
  <si>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</si>
  <si>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</si>
  <si>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</si>
  <si>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</si>
  <si>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</si>
  <si>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</si>
  <si>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</si>
  <si>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</si>
  <si>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</si>
  <si>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</si>
  <si>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</si>
  <si>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</si>
  <si>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</si>
  <si>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</si>
  <si>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</si>
  <si>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</si>
  <si>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</si>
  <si>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</si>
  <si>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</si>
  <si>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</si>
  <si>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</si>
  <si>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</si>
  <si>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</si>
  <si>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</si>
  <si>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</si>
  <si>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</si>
  <si>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</si>
  <si>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</si>
  <si>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</si>
  <si>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</si>
  <si>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</si>
  <si>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</si>
  <si>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</si>
  <si>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</si>
  <si>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</si>
  <si>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</si>
  <si>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</si>
  <si>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</si>
  <si>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</si>
  <si>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</si>
  <si>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</si>
  <si>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</si>
  <si>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</si>
  <si>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</si>
  <si>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</si>
  <si>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</si>
  <si>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</si>
  <si>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</si>
  <si>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</si>
  <si>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</si>
  <si>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</si>
  <si>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</si>
  <si>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</si>
  <si>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</si>
  <si>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</si>
  <si>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</si>
  <si>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</si>
  <si>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</si>
  <si>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</si>
  <si>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</si>
  <si>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</si>
  <si>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</si>
  <si>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</si>
  <si>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</si>
  <si>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</si>
  <si>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</si>
  <si>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</si>
  <si>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</si>
  <si>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</si>
  <si>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</si>
  <si>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</si>
  <si>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</si>
  <si>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</si>
  <si>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</si>
  <si>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</si>
  <si>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</si>
  <si>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</si>
  <si>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</si>
  <si>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</si>
  <si>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</si>
  <si>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</si>
  <si>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</si>
  <si>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</si>
  <si>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</si>
  <si>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</si>
  <si>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</si>
  <si>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</si>
  <si>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</si>
  <si>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</si>
  <si>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</si>
  <si>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</si>
  <si>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</si>
  <si>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</si>
  <si>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</si>
  <si>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</si>
  <si>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</si>
  <si>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</si>
  <si>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</si>
  <si>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</si>
  <si>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</si>
  <si>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</si>
  <si>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</si>
  <si>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</si>
  <si>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</si>
  <si>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</si>
  <si>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</si>
  <si>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</si>
  <si>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</si>
  <si>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</si>
  <si>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</si>
  <si>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</si>
  <si>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</si>
  <si>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</si>
  <si>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</si>
  <si>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</si>
  <si>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</si>
  <si>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</si>
  <si>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</si>
  <si>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</si>
  <si>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</si>
  <si>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</si>
  <si>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</si>
  <si>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</si>
  <si>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</si>
  <si>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</si>
  <si>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</si>
  <si>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</si>
  <si>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</si>
  <si>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</si>
  <si>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</si>
  <si>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</si>
  <si>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</si>
  <si>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</si>
  <si>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</si>
  <si>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</si>
  <si>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</si>
  <si>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</si>
  <si>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</si>
  <si>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</si>
  <si>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</si>
  <si>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</si>
  <si>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</si>
  <si>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</si>
  <si>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</si>
  <si>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</si>
  <si>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</si>
  <si>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</si>
  <si>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</si>
  <si>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</si>
  <si>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</si>
  <si>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</si>
  <si>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</si>
  <si>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</si>
  <si>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</si>
  <si>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</si>
  <si>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</si>
  <si>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</si>
  <si>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</si>
  <si>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</si>
  <si>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</si>
  <si>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</si>
  <si>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</si>
  <si>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</si>
  <si>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</si>
  <si>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</si>
  <si>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</si>
  <si>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</si>
  <si>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</si>
  <si>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</si>
  <si>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</si>
  <si>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</si>
  <si>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</si>
  <si>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</si>
  <si>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</si>
  <si>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</si>
  <si>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</si>
  <si>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</si>
  <si>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</si>
  <si>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</si>
  <si>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</si>
  <si>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</si>
  <si>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</si>
  <si>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</si>
  <si>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</si>
  <si>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</si>
  <si>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</si>
  <si>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</si>
  <si>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</si>
  <si>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</si>
  <si>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</si>
  <si>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</si>
  <si>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</si>
  <si>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</si>
  <si>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</si>
  <si>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</si>
  <si>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</si>
  <si>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</si>
  <si>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</si>
  <si>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</si>
  <si>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</si>
  <si>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</si>
  <si>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</si>
  <si>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</si>
  <si>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</si>
  <si>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</si>
  <si>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</si>
  <si>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</si>
  <si>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</si>
  <si>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</si>
  <si>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</si>
  <si>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</si>
  <si>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</si>
  <si>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</si>
  <si>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</si>
  <si>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</si>
  <si>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</si>
  <si>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</si>
  <si>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</si>
  <si>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</si>
  <si>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</si>
  <si>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</si>
  <si>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</si>
  <si>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</si>
  <si>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</si>
  <si>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</si>
  <si>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</si>
  <si>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</si>
  <si>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</si>
  <si>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</si>
  <si>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</si>
  <si>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</si>
  <si>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</si>
  <si>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</si>
  <si>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</si>
  <si>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</si>
  <si>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</si>
  <si>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</si>
  <si>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</si>
  <si>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</si>
  <si>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</si>
  <si>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</si>
  <si>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</si>
  <si>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</si>
  <si>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</si>
  <si>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</si>
  <si>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</si>
  <si>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</si>
  <si>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</si>
  <si>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</si>
  <si>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</si>
  <si>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</si>
  <si>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</si>
  <si>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</si>
  <si>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</si>
  <si>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</si>
  <si>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</si>
  <si>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</si>
  <si>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</si>
  <si>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</si>
  <si>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</si>
  <si>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</si>
  <si>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</si>
  <si>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</si>
  <si>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</si>
  <si>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</si>
  <si>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</si>
  <si>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</si>
  <si>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</si>
  <si>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</si>
  <si>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</si>
  <si>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</si>
  <si>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</si>
  <si>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</si>
  <si>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</si>
  <si>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</si>
  <si>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</si>
  <si>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</si>
  <si>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</si>
  <si>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</si>
  <si>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</si>
  <si>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</si>
  <si>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</si>
  <si>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</si>
  <si>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</si>
  <si>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</si>
  <si>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</si>
  <si>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</si>
  <si>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</si>
  <si>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</si>
  <si>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</si>
  <si>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</si>
  <si>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</si>
  <si>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</si>
  <si>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</si>
  <si>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</si>
  <si>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</si>
  <si>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</si>
  <si>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</si>
  <si>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</si>
  <si>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</si>
  <si>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</si>
  <si>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</si>
  <si>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</si>
  <si>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</si>
  <si>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</si>
  <si>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</si>
  <si>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</si>
  <si>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</si>
  <si>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</si>
  <si>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</si>
  <si>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</si>
  <si>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</si>
  <si>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</si>
  <si>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</si>
  <si>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</si>
  <si>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</si>
  <si>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</si>
  <si>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</si>
  <si>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</si>
  <si>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</si>
  <si>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</si>
  <si>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</si>
  <si>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</si>
  <si>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</si>
  <si>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</si>
  <si>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</si>
  <si>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</si>
  <si>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</si>
  <si>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</si>
  <si>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</si>
  <si>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</si>
  <si>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</si>
  <si>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</si>
  <si>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</si>
  <si>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</si>
  <si>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</si>
  <si>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</si>
  <si>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</si>
  <si>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</si>
  <si>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</si>
  <si>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</si>
  <si>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</si>
  <si>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</si>
  <si>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</si>
  <si>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</si>
  <si>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</si>
  <si>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</si>
  <si>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</si>
  <si>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</si>
  <si>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</si>
  <si>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</si>
  <si>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</si>
  <si>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</si>
  <si>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</si>
  <si>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</si>
  <si>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</si>
  <si>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</si>
  <si>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</si>
  <si>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</si>
  <si>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</si>
  <si>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</si>
  <si>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</si>
  <si>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</si>
  <si>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</si>
  <si>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</si>
  <si>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</si>
  <si>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</si>
  <si>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</si>
  <si>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</si>
  <si>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</si>
  <si>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</si>
  <si>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</si>
  <si>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</si>
  <si>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</si>
  <si>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</si>
  <si>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</si>
  <si>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</si>
  <si>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</si>
  <si>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</si>
  <si>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</si>
  <si>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</si>
  <si>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</si>
  <si>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</si>
  <si>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</si>
  <si>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</si>
  <si>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</si>
  <si>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</si>
  <si>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</si>
  <si>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</si>
  <si>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</si>
  <si>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</si>
  <si>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</si>
  <si>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</si>
  <si>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</si>
  <si>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</si>
  <si>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</si>
  <si>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</si>
  <si>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</si>
  <si>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</si>
  <si>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</si>
  <si>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</si>
  <si>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</si>
  <si>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</si>
  <si>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</si>
  <si>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</si>
  <si>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</si>
  <si>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</si>
  <si>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</si>
  <si>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</si>
  <si>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</si>
  <si>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</si>
  <si>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</si>
  <si>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</si>
  <si>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</si>
  <si>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</si>
  <si>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</si>
  <si>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</si>
  <si>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</si>
  <si>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</si>
  <si>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</si>
  <si>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</si>
  <si>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</si>
  <si>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</si>
  <si>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</si>
  <si>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</si>
  <si>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</si>
  <si>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</si>
  <si>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</si>
  <si>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</si>
  <si>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</si>
  <si>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</si>
  <si>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</si>
  <si>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</si>
  <si>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</si>
  <si>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</si>
  <si>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</si>
  <si>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</si>
  <si>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</si>
  <si>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</si>
  <si>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</si>
  <si>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</si>
  <si>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</si>
  <si>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</si>
  <si>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</si>
  <si>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</si>
  <si>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</si>
  <si>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</si>
  <si>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</si>
  <si>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</si>
  <si>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</si>
  <si>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</si>
  <si>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</si>
  <si>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</si>
  <si>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</si>
  <si>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</si>
  <si>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</si>
  <si>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</si>
  <si>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</si>
  <si>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</si>
  <si>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</si>
  <si>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</si>
  <si>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</si>
  <si>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</si>
  <si>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</si>
  <si>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</si>
  <si>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</si>
  <si>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</si>
  <si>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</si>
  <si>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</si>
  <si>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</si>
  <si>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</si>
  <si>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</si>
  <si>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</si>
  <si>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</si>
  <si>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</si>
  <si>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</si>
  <si>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</si>
  <si>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</si>
  <si>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</si>
  <si>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</si>
  <si>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</si>
  <si>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</si>
  <si>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</si>
  <si>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</si>
  <si>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</si>
  <si>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</si>
  <si>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</si>
  <si>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</si>
  <si>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</si>
  <si>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</si>
  <si>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</si>
  <si>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</si>
  <si>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</si>
  <si>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</si>
  <si>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</si>
  <si>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</si>
  <si>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</si>
  <si>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</si>
  <si>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</si>
  <si>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</si>
  <si>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</si>
  <si>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</si>
  <si>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</si>
  <si>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</si>
  <si>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</si>
  <si>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</si>
  <si>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</si>
  <si>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</si>
  <si>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</si>
  <si>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</si>
  <si>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</si>
  <si>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</si>
  <si>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</si>
  <si>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</si>
  <si>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</si>
  <si>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</si>
  <si>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</si>
  <si>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</si>
  <si>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</si>
  <si>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</si>
  <si>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</si>
  <si>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</si>
  <si>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</si>
  <si>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</si>
  <si>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</si>
  <si>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</si>
  <si>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</si>
  <si>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</si>
  <si>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</si>
  <si>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</si>
  <si>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</si>
  <si>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</si>
  <si>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</si>
  <si>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</si>
  <si>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</si>
  <si>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</si>
  <si>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</si>
  <si>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</si>
  <si>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</si>
  <si>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</si>
  <si>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</si>
  <si>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</si>
  <si>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</si>
  <si>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</si>
  <si>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</si>
  <si>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</si>
  <si>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</si>
  <si>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</si>
  <si>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</si>
  <si>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</si>
  <si>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</si>
  <si>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</si>
  <si>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</si>
  <si>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</si>
  <si>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</si>
  <si>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</si>
  <si>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</si>
  <si>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</si>
  <si>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</si>
  <si>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</si>
  <si>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</si>
  <si>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</si>
  <si>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</si>
  <si>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</si>
  <si>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</si>
  <si>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</si>
  <si>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</si>
  <si>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</si>
  <si>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</si>
  <si>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</si>
  <si>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</si>
  <si>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</si>
  <si>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</si>
  <si>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</si>
  <si>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</si>
  <si>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</si>
  <si>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</si>
  <si>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</si>
  <si>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</si>
  <si>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</si>
  <si>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</si>
  <si>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</si>
  <si>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</si>
  <si>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</si>
  <si>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</si>
  <si>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</si>
  <si>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</si>
  <si>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</si>
  <si>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</si>
  <si>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</si>
  <si>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</si>
  <si>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</si>
  <si>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</si>
  <si>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</si>
  <si>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</si>
  <si>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</si>
  <si>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</si>
  <si>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</si>
  <si>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</si>
  <si>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</si>
  <si>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</si>
  <si>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</si>
  <si>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</si>
  <si>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</si>
  <si>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</si>
  <si>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</si>
  <si>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</si>
  <si>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</si>
  <si>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</si>
  <si>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</si>
  <si>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</si>
  <si>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</si>
  <si>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</si>
  <si>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</si>
  <si>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</si>
  <si>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</si>
  <si>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</si>
  <si>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</si>
  <si>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</si>
  <si>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</si>
  <si>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</si>
  <si>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</si>
  <si>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</si>
  <si>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</si>
  <si>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</si>
  <si>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</si>
  <si>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</si>
  <si>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</si>
  <si>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</si>
  <si>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</si>
  <si>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</si>
  <si>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</si>
  <si>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</si>
  <si>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</si>
  <si>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</si>
  <si>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</si>
  <si>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</si>
  <si>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</si>
  <si>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</si>
  <si>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</si>
  <si>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</si>
  <si>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</si>
  <si>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</si>
  <si>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</si>
  <si>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</si>
  <si>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</si>
  <si>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</si>
  <si>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</si>
  <si>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</si>
  <si>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</si>
  <si>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</si>
  <si>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</si>
  <si>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</si>
  <si>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</si>
  <si>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</si>
  <si>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</si>
  <si>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</si>
  <si>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</si>
  <si>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</si>
  <si>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</si>
  <si>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</si>
  <si>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</si>
  <si>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</si>
  <si>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</si>
  <si>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</si>
  <si>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</si>
  <si>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</si>
  <si>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</si>
  <si>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</si>
  <si>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</si>
  <si>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</si>
  <si>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</si>
  <si>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</si>
  <si>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</si>
  <si>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</si>
  <si>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</si>
  <si>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</si>
  <si>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</si>
  <si>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</si>
  <si>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</si>
  <si>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</si>
  <si>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</si>
  <si>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</si>
  <si>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</si>
  <si>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</si>
  <si>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</si>
  <si>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</si>
  <si>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</si>
  <si>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</si>
  <si>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</si>
  <si>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</si>
  <si>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</si>
  <si>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</si>
  <si>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</si>
  <si>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</si>
  <si>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</si>
  <si>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</si>
  <si>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</si>
  <si>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</si>
  <si>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</si>
  <si>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</si>
  <si>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</si>
  <si>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</si>
  <si>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</si>
  <si>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</si>
  <si>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</si>
  <si>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</si>
  <si>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</si>
  <si>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</si>
  <si>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</si>
  <si>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</si>
  <si>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</si>
  <si>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</si>
  <si>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</si>
  <si>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</si>
  <si>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</si>
  <si>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</si>
  <si>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</si>
  <si>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</si>
  <si>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</si>
  <si>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</si>
  <si>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</si>
  <si>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</si>
  <si>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</si>
  <si>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</si>
  <si>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</si>
  <si>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</si>
  <si>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</si>
  <si>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</si>
  <si>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</si>
  <si>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</si>
  <si>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</si>
  <si>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</si>
  <si>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</si>
  <si>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</si>
  <si>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</si>
  <si>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</si>
  <si>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</si>
  <si>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</si>
  <si>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</si>
  <si>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</si>
  <si>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</si>
  <si>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</si>
  <si>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</si>
  <si>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</si>
  <si>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</si>
  <si>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</si>
  <si>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</si>
  <si>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</si>
  <si>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</si>
  <si>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</si>
  <si>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</si>
  <si>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</si>
  <si>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</si>
  <si>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</si>
  <si>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</si>
  <si>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</si>
  <si>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</si>
  <si>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</si>
  <si>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</si>
  <si>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</si>
  <si>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</si>
  <si>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</si>
  <si>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</si>
  <si>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</si>
  <si>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</si>
  <si>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</si>
  <si>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</si>
  <si>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</si>
  <si>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</si>
  <si>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</si>
  <si>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</si>
  <si>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</si>
  <si>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</si>
  <si>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</si>
  <si>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</si>
  <si>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</si>
  <si>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</si>
  <si>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</si>
  <si>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</si>
  <si>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</si>
  <si>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</si>
  <si>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</si>
  <si>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</si>
  <si>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</si>
  <si>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</si>
  <si>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</si>
  <si>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</si>
  <si>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</si>
  <si>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</si>
  <si>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</si>
  <si>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</si>
  <si>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</si>
  <si>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</si>
  <si>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</si>
  <si>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</si>
  <si>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</si>
  <si>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</si>
  <si>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</si>
  <si>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</si>
  <si>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</si>
  <si>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</si>
  <si>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</si>
  <si>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</si>
  <si>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</si>
  <si>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</si>
  <si>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</si>
  <si>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</si>
  <si>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</si>
  <si>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</si>
  <si>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</si>
  <si>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</si>
  <si>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</si>
  <si>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</si>
  <si>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</si>
  <si>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</si>
  <si>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</si>
  <si>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</si>
  <si>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</si>
  <si>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</si>
  <si>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</si>
  <si>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</si>
  <si>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</si>
  <si>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</si>
  <si>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</si>
  <si>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</si>
  <si>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</si>
  <si>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</si>
  <si>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</si>
  <si>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</si>
  <si>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</si>
  <si>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</si>
  <si>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</si>
  <si>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</si>
  <si>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</si>
  <si>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</si>
  <si>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</si>
  <si>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</si>
  <si>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</si>
  <si>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</si>
  <si>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</si>
  <si>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</si>
  <si>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</si>
  <si>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</si>
  <si>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</si>
  <si>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</si>
  <si>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</si>
  <si>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</si>
  <si>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</si>
  <si>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</si>
  <si>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</si>
  <si>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</si>
  <si>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</si>
  <si>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</si>
  <si>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</si>
  <si>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</si>
  <si>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</si>
  <si>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</si>
  <si>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</si>
  <si>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</si>
  <si>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</si>
  <si>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</si>
  <si>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</si>
  <si>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</si>
  <si>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</si>
  <si>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</si>
  <si>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</si>
  <si>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</si>
  <si>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</si>
  <si>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</si>
  <si>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</si>
  <si>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</si>
  <si>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</si>
  <si>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</si>
  <si>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</si>
  <si>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</si>
  <si>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</si>
  <si>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</si>
  <si>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</si>
  <si>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</si>
  <si>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</si>
  <si>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</si>
  <si>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</si>
  <si>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</si>
  <si>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</si>
  <si>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</si>
  <si>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</si>
  <si>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</si>
  <si>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</si>
  <si>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</si>
  <si>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</si>
  <si>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</si>
  <si>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</si>
  <si>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</si>
  <si>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</si>
  <si>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</si>
  <si>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</si>
  <si>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</si>
  <si>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</si>
  <si>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</si>
  <si>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</si>
  <si>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</si>
  <si>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</si>
  <si>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</si>
  <si>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</si>
  <si>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</si>
  <si>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</si>
  <si>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</si>
  <si>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</si>
  <si>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</si>
  <si>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</si>
  <si>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</si>
  <si>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</si>
  <si>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</si>
  <si>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</si>
  <si>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</si>
  <si>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</si>
  <si>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</si>
  <si>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</si>
  <si>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</si>
  <si>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</si>
  <si>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</si>
  <si>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</si>
  <si>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</si>
  <si>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</si>
  <si>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</si>
  <si>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</si>
  <si>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</si>
  <si>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</si>
  <si>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</si>
  <si>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</si>
  <si>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</si>
  <si>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</si>
  <si>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</si>
  <si>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</si>
  <si>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</si>
  <si>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</si>
  <si>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</si>
  <si>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</si>
  <si>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</si>
  <si>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</si>
  <si>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</si>
  <si>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</si>
  <si>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</si>
  <si>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</si>
  <si>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</si>
  <si>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</si>
  <si>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</si>
  <si>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</si>
  <si>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</si>
  <si>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</si>
  <si>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</si>
  <si>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</si>
  <si>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</si>
  <si>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</si>
  <si>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</si>
  <si>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</si>
  <si>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</si>
  <si>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</si>
  <si>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</si>
  <si>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</si>
  <si>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</si>
  <si>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</si>
  <si>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</si>
  <si>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</si>
  <si>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</si>
  <si>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</si>
  <si>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</si>
  <si>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</si>
  <si>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</si>
  <si>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</si>
  <si>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</si>
  <si>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</si>
  <si>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</si>
  <si>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</si>
  <si>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</si>
  <si>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</si>
  <si>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</si>
  <si>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</si>
  <si>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</si>
  <si>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</si>
  <si>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</si>
  <si>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</si>
  <si>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</si>
  <si>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</si>
  <si>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</si>
  <si>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</si>
  <si>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</si>
  <si>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</si>
  <si>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</si>
  <si>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</si>
  <si>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</si>
  <si>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</si>
  <si>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</si>
  <si>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</si>
  <si>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</si>
  <si>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</si>
  <si>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</si>
  <si>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</si>
  <si>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</si>
  <si>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</si>
  <si>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</si>
  <si>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</si>
  <si>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</si>
  <si>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</si>
  <si>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</si>
  <si>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</si>
  <si>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</si>
  <si>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</si>
  <si>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</si>
  <si>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</si>
  <si>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</si>
  <si>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</si>
  <si>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</si>
  <si>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</si>
  <si>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</si>
  <si>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</si>
  <si>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</si>
  <si>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</si>
  <si>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</si>
  <si>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</si>
  <si>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</si>
  <si>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</si>
  <si>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</si>
  <si>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</si>
  <si>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</si>
  <si>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</si>
  <si>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</si>
  <si>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</si>
  <si>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</si>
  <si>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</si>
  <si>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</si>
  <si>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</si>
  <si>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</si>
  <si>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</si>
  <si>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</si>
  <si>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</si>
  <si>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</si>
  <si>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</si>
  <si>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</si>
  <si>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</si>
  <si>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</si>
  <si>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</si>
  <si>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</si>
  <si>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</si>
  <si>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</si>
  <si>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</si>
  <si>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</si>
  <si>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</si>
  <si>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</si>
  <si>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</si>
  <si>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</si>
  <si>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</si>
  <si>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</si>
  <si>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</si>
  <si>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</si>
  <si>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</si>
  <si>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</si>
  <si>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</si>
  <si>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</si>
  <si>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</si>
  <si>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</si>
  <si>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</si>
  <si>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</si>
  <si>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</si>
  <si>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</si>
  <si>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</si>
  <si>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</si>
  <si>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</si>
  <si>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</si>
  <si>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</si>
  <si>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</si>
  <si>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</si>
  <si>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</si>
  <si>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</si>
  <si>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</si>
  <si>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</si>
  <si>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</si>
  <si>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</si>
  <si>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</si>
  <si>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</si>
  <si>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</si>
  <si>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</si>
  <si>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</si>
  <si>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</si>
  <si>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</si>
  <si>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</si>
  <si>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</si>
  <si>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</si>
  <si>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</si>
  <si>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</si>
  <si>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</si>
  <si>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</si>
  <si>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</si>
  <si>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</si>
  <si>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</si>
  <si>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</si>
  <si>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</si>
  <si>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</si>
  <si>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</si>
  <si>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</si>
  <si>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</si>
  <si>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</si>
  <si>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</si>
  <si>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</si>
  <si>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</si>
  <si>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</si>
  <si>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</si>
  <si>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</si>
  <si>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</si>
  <si>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</si>
  <si>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</si>
  <si>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</si>
  <si>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</si>
  <si>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</si>
  <si>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</si>
  <si>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</si>
  <si>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</si>
  <si>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</si>
  <si>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</si>
  <si>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</si>
  <si>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</si>
  <si>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</si>
  <si>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</si>
  <si>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</si>
  <si>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</si>
  <si>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</si>
  <si>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</si>
  <si>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</si>
  <si>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</si>
  <si>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</si>
  <si>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</si>
  <si>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</si>
  <si>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</si>
  <si>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</si>
  <si>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</si>
  <si>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</si>
  <si>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</si>
  <si>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</si>
  <si>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</si>
  <si>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</si>
  <si>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</si>
  <si>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</si>
  <si>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</si>
  <si>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</si>
  <si>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</si>
  <si>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</si>
  <si>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</si>
  <si>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</si>
  <si>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</si>
  <si>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</si>
  <si>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</si>
  <si>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</si>
  <si>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</si>
  <si>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</si>
  <si>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</si>
  <si>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</si>
  <si>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</si>
  <si>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</si>
  <si>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</si>
  <si>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</si>
  <si>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</si>
  <si>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</si>
  <si>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</si>
  <si>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</si>
  <si>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</si>
  <si>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</si>
  <si>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</si>
  <si>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</si>
  <si>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</si>
  <si>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</si>
  <si>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</si>
  <si>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</si>
  <si>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</si>
  <si>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</si>
  <si>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</si>
  <si>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</si>
  <si>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</si>
  <si>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</si>
  <si>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</si>
  <si>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</si>
  <si>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</si>
  <si>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</si>
  <si>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</si>
  <si>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</si>
  <si>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</si>
  <si>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</si>
  <si>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</si>
  <si>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</si>
  <si>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</si>
  <si>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</si>
  <si>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</si>
  <si>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</si>
  <si>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</si>
  <si>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</si>
  <si>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</si>
  <si>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</si>
  <si>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</si>
  <si>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</si>
  <si>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</si>
  <si>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</si>
  <si>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</si>
  <si>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</si>
  <si>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</si>
  <si>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</si>
  <si>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</si>
  <si>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</si>
  <si>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</si>
  <si>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</si>
  <si>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</si>
  <si>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</si>
  <si>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</si>
  <si>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</si>
  <si>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</si>
  <si>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</si>
  <si>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</si>
  <si>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</si>
  <si>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</si>
  <si>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</si>
  <si>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</si>
  <si>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</si>
  <si>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</si>
  <si>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</si>
  <si>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</si>
  <si>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</si>
  <si>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</si>
  <si>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</si>
  <si>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</si>
  <si>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</si>
  <si>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</si>
  <si>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</si>
  <si>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</si>
  <si>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</si>
  <si>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</si>
  <si>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</si>
  <si>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</si>
  <si>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</si>
  <si>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</si>
  <si>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</si>
  <si>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</si>
  <si>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</si>
  <si>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</si>
  <si>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</si>
  <si>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</si>
  <si>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</si>
  <si>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</si>
  <si>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</si>
  <si>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</si>
  <si>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</si>
  <si>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</si>
  <si>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</si>
  <si>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</si>
  <si>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</si>
  <si>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</si>
  <si>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</si>
  <si>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</si>
  <si>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</si>
  <si>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</si>
  <si>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</si>
  <si>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</si>
  <si>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</si>
  <si>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</si>
  <si>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</si>
  <si>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</si>
  <si>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</si>
  <si>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</si>
  <si>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</si>
  <si>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</si>
  <si>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</si>
  <si>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</si>
  <si>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</si>
  <si>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</si>
  <si>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</si>
  <si>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</si>
  <si>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</si>
  <si>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</si>
  <si>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</si>
  <si>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</si>
  <si>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</si>
  <si>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</si>
  <si>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</si>
  <si>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</si>
  <si>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</si>
  <si>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</si>
  <si>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</si>
  <si>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</si>
  <si>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</si>
  <si>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</si>
  <si>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</si>
  <si>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</si>
  <si>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</si>
  <si>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</si>
  <si>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</si>
  <si>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</si>
  <si>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</si>
  <si>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</si>
  <si>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</si>
  <si>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</si>
  <si>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</si>
  <si>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</si>
  <si>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</si>
  <si>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</si>
  <si>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</si>
  <si>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</si>
  <si>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</si>
  <si>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</si>
  <si>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</si>
  <si>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</si>
  <si>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</si>
  <si>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</si>
  <si>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</si>
  <si>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</si>
  <si>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</si>
  <si>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</si>
  <si>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</si>
  <si>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</si>
  <si>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</si>
  <si>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</si>
  <si>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</si>
  <si>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</si>
  <si>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</si>
  <si>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</si>
  <si>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</si>
  <si>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</si>
  <si>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</si>
  <si>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</si>
  <si>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</si>
  <si>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</si>
  <si>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</si>
  <si>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</si>
  <si>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</si>
  <si>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</si>
  <si>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</si>
  <si>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</si>
  <si>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</si>
  <si>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</si>
  <si>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</si>
  <si>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</si>
  <si>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</si>
  <si>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</si>
  <si>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</si>
  <si>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</si>
  <si>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</si>
  <si>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</si>
  <si>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</si>
  <si>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</si>
  <si>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</si>
  <si>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</si>
  <si>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</si>
  <si>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</si>
  <si>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</si>
  <si>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</si>
  <si>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</si>
  <si>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</si>
  <si>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</si>
  <si>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</si>
  <si>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</si>
  <si>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</si>
  <si>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</si>
  <si>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</si>
  <si>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</si>
  <si>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</si>
  <si>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</si>
  <si>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</si>
  <si>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</si>
  <si>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</si>
  <si>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</si>
  <si>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</si>
  <si>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</si>
  <si>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</si>
  <si>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</si>
  <si>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</si>
  <si>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</si>
  <si>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</si>
  <si>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</si>
  <si>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</si>
  <si>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</si>
  <si>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</si>
  <si>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</si>
  <si>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</si>
  <si>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</si>
  <si>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</si>
  <si>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</si>
  <si>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</si>
  <si>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</si>
  <si>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</si>
  <si>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</si>
  <si>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</si>
  <si>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</si>
  <si>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</si>
  <si>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</si>
  <si>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</si>
  <si>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</si>
  <si>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</si>
  <si>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</si>
  <si>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</si>
  <si>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</si>
  <si>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</si>
  <si>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</si>
  <si>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</si>
  <si>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</si>
  <si>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</si>
  <si>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</si>
  <si>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</si>
  <si>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</si>
  <si>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</si>
  <si>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</si>
  <si>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</si>
  <si>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</si>
  <si>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</si>
  <si>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</si>
  <si>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</si>
  <si>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</si>
  <si>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</si>
  <si>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</si>
  <si>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</si>
  <si>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</si>
  <si>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</si>
  <si>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</si>
  <si>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</si>
  <si>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</si>
  <si>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</si>
  <si>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</si>
  <si>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</si>
  <si>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</si>
  <si>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</si>
  <si>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</si>
  <si>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</si>
  <si>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</si>
  <si>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</si>
  <si>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</si>
  <si>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</si>
  <si>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</si>
  <si>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</si>
  <si>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</si>
  <si>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</si>
  <si>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</si>
  <si>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</si>
  <si>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</si>
  <si>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</si>
  <si>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</si>
  <si>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</si>
  <si>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</si>
  <si>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</si>
  <si>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</si>
  <si>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</si>
  <si>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</si>
  <si>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</si>
  <si>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</si>
  <si>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</si>
  <si>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</si>
  <si>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</si>
  <si>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</si>
  <si>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</si>
  <si>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</si>
  <si>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</si>
  <si>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</si>
  <si>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</si>
  <si>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</si>
  <si>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</si>
  <si>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</si>
  <si>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</si>
  <si>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</si>
  <si>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</si>
  <si>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</si>
  <si>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</si>
  <si>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</si>
  <si>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</si>
  <si>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</si>
  <si>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</si>
  <si>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</si>
  <si>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</si>
  <si>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</si>
  <si>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</si>
  <si>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</si>
  <si>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</si>
  <si>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</si>
  <si>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</si>
  <si>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</si>
  <si>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</si>
  <si>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</si>
  <si>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</si>
  <si>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</si>
  <si>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</si>
  <si>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</si>
  <si>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</si>
  <si>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</si>
  <si>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</si>
  <si>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</si>
  <si>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</si>
  <si>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</si>
  <si>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</si>
  <si>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</si>
  <si>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</si>
  <si>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</si>
  <si>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</si>
  <si>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</si>
  <si>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</si>
  <si>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</si>
  <si>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</si>
  <si>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</si>
  <si>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</si>
  <si>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</si>
  <si>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</si>
  <si>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</si>
  <si>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</si>
  <si>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</si>
  <si>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</si>
  <si>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</si>
  <si>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</si>
  <si>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</si>
  <si>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</si>
  <si>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</si>
  <si>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</si>
  <si>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</si>
  <si>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</si>
  <si>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</si>
  <si>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</si>
  <si>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</si>
  <si>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</si>
  <si>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</si>
  <si>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</si>
  <si>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</si>
  <si>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</si>
  <si>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</si>
  <si>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</si>
  <si>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</si>
  <si>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</si>
  <si>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</si>
  <si>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</si>
  <si>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</si>
  <si>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</si>
  <si>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</si>
  <si>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</si>
  <si>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</si>
  <si>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</si>
  <si>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</si>
  <si>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</si>
  <si>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</si>
  <si>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</si>
  <si>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</si>
  <si>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</si>
  <si>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</si>
  <si>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</si>
  <si>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</si>
  <si>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</si>
  <si>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</si>
  <si>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</si>
  <si>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</si>
  <si>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</si>
  <si>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</si>
  <si>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</si>
  <si>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</si>
  <si>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</si>
  <si>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</si>
  <si>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</si>
  <si>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</si>
  <si>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</si>
  <si>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</si>
  <si>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</si>
  <si>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</si>
  <si>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</si>
  <si>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</si>
  <si>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</si>
  <si>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</si>
  <si>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</si>
  <si>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</si>
  <si>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</si>
  <si>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</si>
  <si>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</si>
  <si>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</si>
  <si>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</si>
  <si>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</si>
  <si>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</si>
  <si>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</si>
  <si>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</si>
  <si>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</si>
  <si>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</si>
  <si>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</si>
  <si>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</si>
  <si>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</si>
  <si>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</si>
  <si>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</si>
  <si>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</si>
  <si>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</si>
  <si>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</si>
  <si>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</si>
  <si>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</si>
  <si>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</si>
  <si>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</si>
  <si>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</si>
  <si>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</si>
  <si>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</si>
  <si>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</si>
  <si>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</si>
  <si>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</si>
  <si>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</si>
  <si>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</si>
  <si>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</si>
  <si>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</si>
  <si>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</si>
  <si>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</si>
  <si>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</si>
  <si>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</si>
  <si>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</si>
  <si>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</si>
  <si>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</si>
  <si>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</si>
  <si>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</si>
  <si>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</si>
  <si>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</si>
  <si>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</si>
  <si>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</si>
  <si>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</si>
  <si>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</si>
  <si>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</si>
  <si>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</si>
  <si>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</si>
  <si>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</si>
  <si>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</si>
  <si>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</si>
  <si>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</si>
  <si>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</si>
  <si>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</si>
  <si>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</si>
  <si>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</si>
  <si>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</si>
  <si>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</si>
  <si>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</si>
  <si>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</si>
  <si>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</si>
  <si>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</si>
  <si>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</si>
  <si>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</si>
  <si>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</si>
  <si>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</si>
  <si>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</si>
  <si>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</si>
  <si>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</si>
  <si>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</si>
  <si>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</si>
  <si>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</si>
  <si>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</si>
  <si>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</si>
  <si>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</si>
  <si>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</si>
  <si>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</si>
  <si>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</si>
  <si>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</si>
  <si>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</si>
  <si>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</si>
  <si>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</si>
  <si>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</si>
  <si>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</si>
  <si>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</si>
  <si>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</si>
  <si>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</si>
  <si>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</si>
  <si>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</si>
  <si>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</si>
  <si>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</si>
  <si>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</si>
  <si>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</si>
  <si>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</si>
  <si>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</si>
  <si>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</si>
  <si>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</si>
  <si>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</si>
  <si>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</si>
  <si>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</si>
  <si>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</si>
  <si>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</si>
  <si>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</si>
  <si>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</si>
  <si>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</si>
  <si>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</si>
  <si>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</si>
  <si>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</si>
  <si>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</si>
  <si>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</si>
  <si>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</si>
  <si>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</si>
  <si>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</si>
  <si>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</si>
  <si>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</si>
  <si>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</si>
  <si>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</si>
  <si>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</si>
  <si>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</si>
  <si>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</si>
  <si>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</si>
  <si>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</si>
  <si>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</si>
  <si>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</si>
  <si>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</si>
  <si>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</si>
  <si>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</si>
  <si>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</si>
  <si>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</si>
  <si>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</si>
  <si>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</si>
  <si>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</si>
  <si>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</si>
  <si>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</si>
  <si>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</si>
  <si>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</si>
  <si>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</si>
  <si>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</si>
  <si>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</si>
  <si>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</si>
  <si>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</si>
  <si>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</si>
  <si>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</si>
  <si>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</si>
  <si>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</si>
  <si>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</si>
  <si>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</si>
  <si>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</si>
  <si>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</si>
  <si>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</si>
  <si>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</si>
  <si>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</si>
  <si>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</si>
  <si>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</si>
  <si>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</si>
  <si>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</si>
  <si>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</si>
  <si>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</si>
  <si>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</si>
  <si>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</si>
  <si>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</si>
  <si>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</si>
  <si>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</si>
  <si>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</si>
  <si>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</si>
  <si>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</si>
  <si>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</si>
  <si>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</si>
  <si>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</si>
  <si>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</si>
  <si>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</si>
  <si>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</si>
  <si>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</si>
  <si>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</si>
  <si>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</si>
  <si>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</si>
  <si>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</si>
  <si>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</si>
  <si>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</si>
  <si>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</si>
  <si>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</si>
  <si>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</si>
  <si>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</si>
  <si>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</si>
  <si>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</si>
  <si>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</si>
  <si>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</si>
  <si>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</si>
  <si>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</si>
  <si>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</si>
  <si>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</si>
  <si>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</si>
  <si>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</si>
  <si>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</si>
  <si>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</si>
  <si>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</si>
  <si>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</si>
  <si>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</si>
  <si>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</si>
  <si>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</si>
  <si>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</si>
  <si>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</si>
  <si>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</si>
  <si>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</si>
  <si>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</si>
  <si>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</si>
  <si>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</si>
  <si>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</si>
  <si>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</si>
  <si>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</si>
  <si>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</si>
  <si>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</si>
  <si>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</si>
  <si>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</si>
  <si>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</si>
  <si>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</si>
  <si>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</si>
  <si>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</si>
  <si>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</si>
  <si>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</si>
  <si>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</si>
  <si>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</si>
  <si>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</si>
  <si>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</si>
  <si>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</si>
  <si>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</si>
  <si>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</si>
  <si>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</si>
  <si>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</si>
  <si>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</si>
  <si>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</si>
  <si>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</si>
  <si>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</si>
  <si>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</si>
  <si>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</si>
  <si>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</si>
  <si>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</si>
  <si>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</si>
  <si>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</si>
  <si>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</si>
  <si>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</si>
  <si>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</si>
  <si>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</si>
  <si>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</si>
  <si>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</si>
  <si>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</si>
  <si>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</si>
  <si>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</si>
  <si>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</si>
  <si>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</si>
  <si>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</si>
  <si>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</si>
  <si>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</si>
  <si>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</si>
  <si>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</si>
  <si>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</si>
  <si>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</si>
  <si>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</si>
  <si>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</si>
  <si>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</si>
  <si>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</si>
  <si>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</si>
  <si>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</si>
  <si>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</si>
  <si>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</si>
  <si>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</si>
  <si>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</si>
  <si>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</si>
  <si>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</si>
  <si>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</si>
  <si>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</si>
  <si>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</si>
  <si>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</si>
  <si>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</si>
  <si>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</si>
  <si>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</si>
  <si>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</si>
  <si>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</si>
  <si>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</si>
  <si>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</si>
  <si>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</si>
  <si>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</si>
  <si>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</si>
  <si>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</si>
  <si>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</si>
  <si>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</si>
  <si>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</si>
  <si>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</si>
  <si>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</si>
  <si>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</si>
  <si>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</si>
  <si>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</si>
  <si>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</si>
  <si>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</si>
  <si>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</si>
  <si>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</si>
  <si>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</si>
  <si>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</si>
  <si>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</si>
  <si>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</si>
  <si>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</si>
  <si>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</si>
  <si>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</si>
  <si>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</si>
  <si>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</si>
  <si>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</si>
  <si>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</si>
  <si>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</si>
  <si>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</si>
  <si>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</si>
  <si>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</si>
  <si>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</si>
  <si>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</si>
  <si>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</si>
  <si>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</si>
  <si>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</si>
  <si>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</si>
  <si>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</si>
  <si>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</si>
  <si>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</si>
  <si>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</si>
  <si>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</si>
  <si>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</si>
  <si>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</si>
  <si>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</si>
  <si>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</si>
  <si>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</si>
  <si>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</si>
  <si>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</si>
  <si>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</si>
  <si>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</si>
  <si>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</si>
  <si>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</si>
  <si>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</si>
  <si>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</si>
  <si>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</si>
  <si>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</si>
  <si>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</si>
  <si>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</si>
  <si>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</si>
  <si>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</si>
  <si>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</si>
  <si>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</si>
  <si>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</si>
  <si>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</si>
  <si>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</si>
  <si>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</si>
  <si>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</si>
  <si>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</si>
  <si>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</si>
  <si>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</si>
  <si>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</si>
  <si>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</si>
  <si>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</si>
  <si>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</si>
  <si>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</si>
  <si>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</si>
  <si>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</si>
  <si>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</si>
  <si>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</si>
  <si>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</si>
  <si>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</si>
  <si>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</si>
  <si>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</si>
  <si>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</si>
  <si>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</si>
  <si>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</si>
  <si>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</si>
  <si>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</si>
  <si>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</si>
  <si>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</si>
  <si>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</si>
  <si>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</si>
  <si>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</si>
  <si>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</si>
  <si>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</si>
  <si>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</si>
  <si>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</si>
  <si>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</si>
  <si>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</si>
  <si>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</si>
  <si>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</si>
  <si>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</si>
  <si>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</si>
  <si>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</si>
  <si>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</si>
  <si>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</si>
  <si>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</si>
  <si>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</si>
  <si>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</si>
  <si>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</si>
  <si>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</si>
  <si>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</si>
  <si>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</si>
  <si>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</si>
  <si>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</si>
  <si>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</si>
  <si>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</si>
  <si>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</si>
  <si>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</si>
  <si>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</si>
  <si>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</si>
  <si>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</si>
  <si>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</si>
  <si>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</si>
  <si>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</si>
  <si>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</si>
  <si>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</si>
  <si>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</si>
  <si>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</si>
  <si>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</si>
  <si>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</si>
  <si>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</si>
  <si>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</si>
  <si>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</si>
  <si>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</si>
  <si>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</si>
  <si>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</si>
  <si>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</si>
  <si>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</si>
  <si>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</si>
  <si>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</si>
  <si>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</si>
  <si>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</si>
  <si>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</si>
  <si>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</si>
  <si>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</si>
  <si>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</si>
  <si>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</si>
  <si>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</si>
  <si>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</si>
  <si>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</si>
  <si>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</si>
  <si>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</si>
  <si>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</si>
  <si>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</si>
  <si>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</si>
  <si>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</si>
  <si>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</si>
  <si>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</si>
  <si>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</si>
  <si>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</si>
  <si>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</si>
  <si>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</si>
  <si>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</si>
  <si>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</si>
  <si>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</si>
  <si>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</si>
  <si>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</si>
  <si>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</si>
  <si>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</si>
  <si>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</si>
  <si>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</si>
  <si>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</si>
  <si>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</si>
  <si>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</si>
  <si>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</si>
  <si>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</si>
  <si>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</si>
  <si>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</si>
  <si>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</si>
  <si>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</si>
  <si>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</si>
  <si>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</si>
  <si>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</si>
  <si>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</si>
  <si>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</si>
  <si>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</si>
  <si>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</si>
  <si>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</si>
  <si>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</si>
  <si>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</si>
  <si>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</si>
  <si>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</si>
  <si>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</si>
  <si>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</si>
  <si>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</si>
  <si>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</si>
  <si>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</si>
  <si>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</si>
  <si>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</si>
  <si>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</si>
  <si>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</si>
  <si>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</si>
  <si>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</si>
  <si>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</si>
  <si>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</si>
  <si>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</si>
  <si>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</si>
  <si>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</si>
  <si>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</si>
  <si>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</si>
  <si>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</si>
  <si>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</si>
  <si>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</si>
  <si>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</si>
  <si>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</si>
  <si>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</si>
  <si>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</si>
  <si>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</si>
  <si>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</si>
  <si>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</si>
  <si>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</si>
  <si>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</si>
  <si>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</si>
  <si>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</si>
  <si>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</si>
  <si>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</si>
  <si>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</si>
  <si>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</si>
  <si>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</si>
  <si>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</si>
  <si>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</si>
  <si>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</si>
  <si>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</si>
  <si>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</si>
  <si>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</si>
  <si>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</si>
  <si>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</si>
  <si>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</si>
  <si>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</si>
  <si>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</si>
  <si>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</si>
  <si>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</si>
  <si>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</si>
  <si>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</si>
  <si>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</si>
  <si>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</si>
  <si>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</si>
  <si>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</si>
  <si>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</si>
  <si>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</si>
  <si>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</si>
  <si>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</si>
  <si>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</si>
  <si>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</si>
  <si>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</si>
  <si>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</si>
  <si>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</si>
  <si>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</si>
  <si>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</si>
  <si>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</si>
  <si>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</si>
  <si>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</si>
  <si>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</si>
  <si>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</si>
  <si>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</si>
  <si>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</si>
  <si>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</si>
  <si>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</si>
  <si>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</si>
  <si>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</si>
  <si>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</si>
  <si>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</si>
  <si>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</si>
  <si>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</si>
  <si>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</si>
  <si>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</si>
  <si>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</si>
  <si>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</si>
  <si>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</si>
  <si>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</si>
  <si>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</si>
  <si>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</si>
  <si>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</si>
  <si>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</si>
  <si>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</si>
  <si>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</si>
  <si>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</si>
  <si>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</si>
  <si>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</si>
  <si>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</si>
  <si>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</si>
  <si>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</si>
  <si>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</si>
  <si>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</si>
  <si>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</si>
  <si>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</si>
  <si>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</si>
  <si>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</si>
  <si>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</si>
  <si>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</si>
  <si>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</si>
  <si>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</si>
  <si>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</si>
  <si>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</si>
  <si>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</si>
  <si>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</si>
  <si>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</si>
  <si>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</si>
  <si>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</si>
  <si>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</si>
  <si>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</si>
  <si>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</si>
  <si>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</si>
  <si>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</si>
  <si>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</si>
  <si>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</si>
  <si>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</si>
  <si>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</si>
  <si>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</si>
  <si>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</si>
  <si>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</si>
  <si>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</si>
  <si>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</si>
  <si>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</si>
  <si>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</si>
  <si>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</si>
  <si>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</si>
  <si>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</si>
  <si>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</si>
  <si>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</si>
  <si>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</si>
  <si>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</si>
  <si>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</si>
  <si>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</si>
  <si>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</si>
  <si>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</si>
  <si>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</si>
  <si>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</si>
  <si>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</si>
  <si>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</si>
  <si>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</si>
  <si>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</si>
  <si>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</si>
  <si>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</si>
  <si>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</si>
  <si>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</si>
  <si>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</si>
  <si>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</si>
  <si>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</si>
  <si>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</si>
  <si>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</si>
  <si>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</si>
  <si>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</si>
  <si>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</si>
  <si>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</si>
  <si>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</si>
  <si>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</si>
  <si>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</si>
  <si>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</si>
  <si>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</si>
  <si>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</si>
  <si>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</si>
  <si>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</si>
  <si>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</si>
  <si>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</si>
  <si>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</si>
  <si>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</si>
  <si>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</si>
  <si>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</si>
  <si>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</si>
  <si>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</si>
  <si>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</si>
  <si>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</si>
  <si>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</si>
  <si>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</si>
  <si>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</si>
  <si>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</si>
  <si>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</si>
  <si>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</si>
  <si>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</si>
  <si>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</si>
  <si>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</si>
  <si>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</si>
  <si>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</si>
  <si>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</si>
  <si>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</si>
  <si>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</si>
  <si>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</si>
  <si>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</si>
  <si>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</si>
  <si>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</si>
  <si>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</si>
  <si>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</si>
  <si>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</si>
  <si>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</si>
  <si>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</si>
  <si>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</si>
  <si>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</si>
  <si>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</si>
  <si>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</si>
  <si>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</si>
  <si>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</si>
  <si>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</si>
  <si>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</si>
  <si>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</si>
  <si>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</si>
  <si>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</si>
  <si>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</si>
  <si>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</si>
  <si>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</si>
  <si>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</si>
  <si>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</si>
  <si>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</si>
  <si>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</si>
  <si>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</si>
  <si>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</si>
  <si>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</si>
  <si>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</si>
  <si>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</si>
  <si>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</si>
  <si>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</si>
  <si>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</si>
  <si>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</si>
  <si>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</si>
  <si>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</si>
  <si>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</si>
  <si>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</si>
  <si>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</si>
  <si>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</si>
  <si>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</si>
  <si>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</si>
  <si>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</si>
  <si>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</si>
  <si>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</si>
  <si>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</si>
  <si>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</si>
  <si>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</si>
  <si>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</si>
  <si>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</si>
  <si>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</si>
  <si>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</si>
  <si>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</si>
  <si>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</si>
  <si>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</si>
  <si>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</si>
  <si>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</si>
  <si>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</si>
  <si>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</si>
  <si>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</si>
  <si>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</si>
  <si>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</si>
  <si>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</si>
  <si>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</si>
  <si>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</si>
  <si>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</si>
  <si>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</si>
  <si>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</si>
  <si>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</si>
  <si>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</si>
  <si>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</si>
  <si>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</si>
  <si>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</si>
  <si>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</si>
  <si>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</si>
  <si>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</si>
  <si>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</si>
  <si>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</si>
  <si>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</si>
  <si>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</si>
  <si>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</si>
  <si>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</si>
  <si>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</si>
  <si>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</si>
  <si>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</si>
  <si>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</si>
  <si>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</si>
  <si>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</si>
  <si>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</si>
  <si>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</si>
  <si>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</si>
  <si>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</si>
  <si>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</si>
  <si>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</si>
  <si>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</si>
  <si>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</si>
  <si>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</si>
  <si>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</si>
  <si>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</si>
  <si>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</si>
  <si>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</si>
  <si>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</si>
  <si>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</si>
  <si>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</si>
  <si>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</si>
  <si>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</si>
  <si>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</si>
  <si>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</si>
  <si>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</si>
  <si>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</si>
  <si>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</si>
  <si>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</si>
  <si>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</si>
  <si>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</si>
  <si>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</si>
  <si>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</si>
  <si>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</si>
  <si>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</si>
  <si>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</si>
  <si>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</si>
  <si>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</si>
  <si>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</si>
  <si>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</si>
  <si>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</si>
  <si>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</si>
  <si>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</si>
  <si>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</si>
  <si>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</si>
  <si>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</si>
  <si>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</si>
  <si>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</si>
  <si>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</si>
  <si>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</si>
  <si>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</si>
  <si>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</si>
  <si>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</si>
  <si>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</si>
  <si>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</si>
  <si>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</si>
  <si>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</si>
  <si>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</si>
  <si>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</si>
  <si>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</si>
  <si>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</si>
  <si>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</si>
  <si>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</si>
  <si>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</si>
  <si>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</si>
  <si>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</si>
  <si>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</si>
  <si>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</si>
  <si>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</si>
  <si>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</si>
  <si>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</si>
  <si>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</si>
  <si>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</si>
  <si>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</si>
  <si>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</si>
  <si>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</si>
  <si>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</si>
  <si>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</si>
  <si>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</si>
  <si>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</si>
  <si>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</si>
  <si>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</si>
  <si>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</si>
  <si>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</si>
  <si>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</si>
  <si>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</si>
  <si>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</si>
  <si>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</si>
  <si>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</si>
  <si>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</si>
  <si>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</si>
  <si>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</si>
  <si>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</si>
  <si>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</si>
  <si>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</si>
  <si>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</si>
  <si>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</si>
  <si>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</si>
  <si>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</si>
  <si>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</si>
  <si>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</si>
  <si>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</si>
  <si>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</si>
  <si>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</si>
  <si>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</si>
  <si>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</si>
  <si>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</si>
  <si>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</si>
  <si>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</si>
  <si>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</si>
  <si>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</si>
  <si>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</si>
  <si>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</si>
  <si>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</si>
  <si>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</si>
  <si>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</si>
  <si>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</si>
  <si>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</si>
  <si>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</si>
  <si>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</si>
  <si>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</si>
  <si>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</si>
  <si>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</si>
  <si>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</si>
  <si>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</si>
  <si>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</si>
  <si>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</si>
  <si>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</si>
  <si>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</si>
  <si>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</si>
  <si>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</si>
  <si>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</si>
  <si>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</si>
  <si>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</si>
  <si>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</si>
  <si>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</si>
  <si>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</si>
  <si>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</si>
  <si>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</si>
  <si>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</si>
  <si>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</si>
  <si>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</si>
  <si>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</si>
  <si>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</si>
  <si>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</si>
  <si>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</si>
  <si>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</si>
  <si>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</si>
  <si>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</si>
  <si>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</si>
  <si>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</si>
  <si>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</si>
  <si>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</si>
  <si>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</si>
  <si>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</si>
  <si>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</si>
  <si>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</si>
  <si>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</si>
  <si>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</si>
  <si>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</si>
  <si>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</si>
  <si>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</si>
  <si>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</si>
  <si>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</si>
  <si>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</si>
  <si>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</si>
  <si>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</si>
  <si>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</si>
  <si>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</si>
  <si>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</si>
  <si>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</si>
  <si>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</si>
  <si>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</si>
  <si>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</si>
  <si>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</si>
  <si>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</si>
  <si>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</si>
  <si>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</si>
  <si>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</si>
  <si>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</si>
  <si>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</si>
  <si>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</si>
  <si>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</si>
  <si>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</si>
  <si>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</si>
  <si>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</si>
  <si>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</si>
  <si>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</si>
  <si>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</si>
  <si>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</si>
  <si>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</si>
  <si>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</si>
  <si>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</si>
  <si>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</si>
  <si>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</si>
  <si>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</si>
  <si>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</si>
  <si>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</si>
  <si>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</si>
  <si>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</si>
  <si>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</si>
  <si>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</si>
  <si>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</si>
  <si>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</si>
  <si>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</si>
  <si>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</si>
  <si>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</si>
  <si>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</si>
  <si>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</si>
  <si>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</si>
  <si>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</si>
  <si>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</si>
  <si>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</si>
  <si>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</si>
  <si>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</si>
  <si>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</si>
  <si>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</si>
  <si>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</si>
  <si>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</si>
  <si>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</si>
  <si>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</si>
  <si>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</si>
  <si>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</si>
  <si>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</si>
  <si>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</si>
  <si>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</si>
  <si>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</si>
  <si>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</si>
  <si>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</si>
  <si>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</si>
  <si>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</si>
  <si>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</si>
  <si>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</si>
  <si>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</si>
  <si>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</si>
  <si>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</si>
  <si>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</si>
  <si>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</si>
  <si>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</si>
  <si>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</si>
  <si>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</si>
  <si>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</si>
  <si>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</si>
  <si>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</si>
  <si>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</si>
  <si>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</si>
  <si>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</si>
  <si>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</si>
  <si>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</si>
  <si>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</si>
  <si>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</si>
  <si>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</si>
  <si>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</si>
  <si>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</si>
  <si>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</si>
  <si>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</si>
  <si>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</si>
  <si>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</si>
  <si>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</si>
  <si>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</si>
  <si>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</si>
  <si>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</si>
  <si>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</si>
  <si>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</si>
  <si>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</si>
  <si>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</si>
  <si>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</si>
  <si>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</si>
  <si>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</si>
  <si>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</si>
  <si>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</si>
  <si>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</si>
  <si>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</si>
  <si>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</si>
  <si>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</si>
  <si>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</si>
  <si>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</si>
  <si>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</si>
  <si>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</si>
  <si>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</si>
  <si>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</si>
  <si>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</si>
  <si>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</si>
  <si>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</si>
  <si>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</si>
  <si>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</si>
  <si>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</si>
  <si>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</si>
  <si>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</si>
  <si>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</si>
  <si>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</si>
  <si>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</si>
  <si>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</si>
  <si>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</si>
  <si>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</si>
  <si>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</si>
  <si>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</si>
  <si>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</si>
  <si>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</si>
  <si>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</si>
  <si>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</si>
  <si>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</si>
  <si>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</si>
  <si>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</si>
  <si>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</si>
  <si>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</si>
  <si>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</si>
  <si>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</si>
  <si>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</si>
  <si>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</si>
  <si>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</si>
  <si>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</si>
  <si>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</si>
  <si>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</si>
  <si>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</si>
  <si>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</si>
  <si>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</si>
  <si>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</si>
  <si>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</si>
  <si>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</si>
  <si>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</si>
  <si>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</si>
  <si>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</si>
  <si>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</si>
  <si>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</si>
  <si>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</si>
  <si>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</si>
  <si>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</si>
  <si>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</si>
  <si>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</si>
  <si>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</si>
  <si>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</si>
  <si>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</si>
  <si>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</si>
  <si>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</si>
  <si>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</si>
  <si>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</si>
  <si>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</si>
  <si>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</si>
  <si>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</si>
  <si>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</si>
  <si>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</si>
  <si>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</si>
  <si>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</si>
  <si>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</si>
  <si>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</si>
  <si>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</si>
  <si>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</si>
  <si>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</si>
  <si>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</si>
  <si>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</si>
  <si>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</si>
  <si>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</si>
  <si>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</si>
  <si>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</si>
  <si>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</si>
  <si>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</si>
  <si>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</si>
  <si>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</si>
  <si>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</si>
  <si>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</si>
  <si>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</si>
  <si>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</si>
  <si>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</si>
  <si>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</si>
  <si>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</si>
  <si>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</si>
  <si>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</si>
  <si>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</si>
  <si>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</si>
  <si>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</si>
  <si>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</si>
  <si>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</si>
  <si>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</si>
  <si>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</si>
  <si>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</si>
  <si>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</si>
  <si>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</si>
  <si>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</si>
  <si>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</si>
  <si>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</si>
  <si>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</si>
  <si>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</si>
  <si>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</si>
  <si>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</si>
  <si>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</si>
  <si>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</si>
  <si>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</si>
  <si>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</si>
  <si>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</si>
  <si>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</si>
  <si>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</si>
  <si>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</si>
  <si>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</si>
  <si>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</si>
  <si>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</si>
  <si>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</si>
  <si>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</si>
  <si>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</si>
  <si>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</si>
  <si>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</si>
  <si>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</si>
  <si>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</si>
  <si>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</si>
  <si>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</si>
  <si>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</si>
  <si>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</si>
  <si>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</si>
  <si>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</si>
  <si>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</si>
  <si>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</si>
  <si>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</si>
  <si>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</si>
  <si>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</si>
  <si>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</si>
  <si>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</si>
  <si>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</si>
  <si>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</si>
  <si>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</si>
  <si>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</si>
  <si>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</si>
  <si>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</si>
  <si>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</si>
  <si>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</si>
  <si>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</si>
  <si>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</si>
  <si>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</si>
  <si>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</si>
  <si>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</si>
  <si>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</si>
  <si>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</si>
  <si>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</si>
  <si>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</si>
  <si>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</si>
  <si>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</si>
  <si>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</si>
  <si>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</si>
  <si>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</si>
  <si>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</si>
  <si>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</si>
  <si>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</si>
  <si>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</si>
  <si>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</si>
  <si>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</si>
  <si>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</si>
  <si>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</si>
  <si>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</si>
  <si>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</si>
  <si>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</si>
  <si>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</si>
  <si>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</si>
  <si>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</si>
  <si>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</si>
  <si>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</si>
  <si>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</si>
  <si>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</si>
  <si>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</si>
  <si>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</si>
  <si>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</si>
  <si>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</si>
  <si>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</si>
  <si>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</si>
  <si>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</si>
  <si>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</si>
  <si>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</si>
  <si>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</si>
  <si>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</si>
  <si>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</si>
  <si>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</si>
  <si>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</si>
  <si>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</si>
  <si>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</si>
  <si>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</si>
  <si>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</si>
  <si>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</si>
  <si>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</si>
  <si>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</si>
  <si>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</si>
  <si>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</si>
  <si>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</si>
  <si>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</si>
  <si>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</si>
  <si>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</si>
  <si>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</si>
  <si>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</si>
  <si>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</si>
  <si>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</si>
  <si>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</si>
  <si>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</si>
  <si>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</si>
  <si>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</si>
  <si>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</si>
  <si>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</si>
  <si>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</si>
  <si>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</si>
  <si>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</si>
  <si>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</si>
  <si>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</si>
  <si>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</si>
  <si>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</si>
  <si>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</si>
  <si>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</si>
  <si>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</si>
  <si>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</si>
  <si>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</si>
  <si>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</si>
  <si>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</si>
  <si>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</si>
  <si>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</si>
  <si>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</si>
  <si>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</si>
  <si>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</si>
  <si>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</si>
  <si>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</si>
  <si>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</si>
  <si>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</si>
  <si>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</si>
  <si>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</si>
  <si>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</si>
  <si>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</si>
  <si>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</si>
  <si>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</si>
  <si>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</si>
  <si>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</si>
  <si>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</si>
  <si>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</si>
  <si>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</si>
  <si>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</si>
  <si>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</si>
  <si>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</si>
  <si>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</si>
  <si>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</si>
  <si>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</si>
  <si>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</si>
  <si>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</si>
  <si>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</si>
  <si>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</si>
  <si>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</si>
  <si>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</si>
  <si>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</si>
  <si>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</si>
  <si>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</si>
  <si>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</si>
  <si>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</si>
  <si>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</si>
  <si>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</si>
  <si>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</si>
  <si>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</si>
  <si>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</si>
  <si>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</si>
  <si>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</si>
  <si>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</si>
  <si>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</si>
  <si>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</si>
  <si>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</si>
  <si>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</si>
  <si>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</si>
  <si>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</si>
  <si>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</si>
  <si>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</si>
  <si>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</si>
  <si>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</si>
  <si>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</si>
  <si>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</si>
  <si>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</si>
  <si>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</si>
  <si>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</si>
  <si>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</si>
  <si>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</si>
  <si>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</si>
  <si>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</si>
  <si>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</si>
  <si>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</si>
  <si>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</si>
  <si>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</si>
  <si>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</si>
  <si>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</si>
  <si>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</si>
  <si>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</si>
  <si>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</si>
  <si>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</si>
  <si>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</si>
  <si>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</si>
  <si>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</si>
  <si>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</si>
  <si>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</si>
  <si>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</si>
  <si>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</si>
  <si>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</si>
  <si>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</si>
  <si>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</si>
  <si>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</si>
  <si>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</si>
  <si>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</si>
  <si>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</si>
  <si>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</si>
  <si>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</si>
  <si>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</si>
  <si>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</si>
  <si>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</si>
  <si>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</si>
  <si>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</si>
  <si>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</si>
  <si>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</si>
  <si>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</si>
  <si>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</si>
  <si>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</si>
  <si>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</si>
  <si>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</si>
  <si>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</si>
  <si>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</si>
  <si>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</si>
  <si>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</si>
  <si>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</si>
  <si>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</si>
  <si>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</si>
  <si>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</si>
  <si>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</si>
  <si>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</si>
  <si>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</si>
  <si>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</si>
  <si>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</si>
  <si>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</si>
  <si>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</si>
  <si>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</si>
  <si>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</si>
  <si>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</si>
  <si>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</si>
  <si>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</si>
  <si>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</si>
  <si>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</si>
  <si>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</si>
  <si>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</si>
  <si>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</si>
  <si>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</si>
  <si>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</si>
  <si>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</si>
  <si>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</si>
  <si>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</si>
  <si>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</si>
  <si>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</si>
  <si>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</si>
  <si>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</si>
  <si>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</si>
  <si>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</si>
  <si>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</si>
  <si>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</si>
  <si>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</si>
  <si>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</si>
  <si>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</si>
  <si>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</si>
  <si>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</si>
  <si>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</si>
  <si>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</si>
  <si>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</si>
  <si>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</si>
  <si>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</si>
  <si>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</si>
  <si>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</si>
  <si>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</si>
  <si>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</si>
  <si>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</si>
  <si>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</si>
  <si>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</si>
  <si>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</si>
  <si>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</si>
  <si>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</si>
  <si>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</si>
  <si>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</si>
  <si>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</si>
  <si>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</si>
  <si>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</si>
  <si>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</si>
  <si>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</si>
  <si>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</si>
  <si>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</si>
  <si>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</si>
  <si>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</si>
  <si>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</si>
  <si>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</si>
  <si>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</si>
  <si>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</si>
  <si>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</si>
  <si>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</si>
  <si>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</si>
  <si>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</si>
  <si>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</si>
  <si>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</si>
  <si>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</si>
  <si>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</si>
  <si>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</si>
  <si>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</si>
  <si>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</si>
  <si>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</si>
  <si>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</si>
  <si>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</si>
  <si>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</si>
  <si>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</si>
  <si>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</si>
  <si>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</si>
  <si>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</si>
  <si>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</si>
  <si>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</si>
  <si>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</si>
  <si>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</si>
  <si>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</si>
  <si>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</si>
  <si>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</si>
  <si>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</si>
  <si>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</si>
  <si>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</si>
  <si>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</si>
  <si>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</si>
  <si>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</si>
  <si>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</si>
  <si>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</si>
  <si>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</si>
  <si>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</si>
  <si>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</si>
  <si>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</si>
  <si>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</si>
  <si>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</si>
  <si>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</si>
  <si>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</si>
  <si>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</si>
  <si>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</si>
  <si>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</si>
  <si>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</si>
  <si>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</si>
  <si>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</si>
  <si>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</si>
  <si>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</si>
  <si>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</si>
  <si>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</si>
  <si>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</si>
  <si>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</si>
  <si>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</si>
  <si>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</si>
  <si>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</si>
  <si>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</si>
  <si>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</si>
  <si>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</si>
  <si>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</si>
  <si>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</si>
  <si>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</si>
  <si>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</si>
  <si>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</si>
  <si>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</si>
  <si>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</si>
  <si>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</si>
  <si>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</si>
  <si>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</si>
  <si>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</si>
  <si>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</si>
  <si>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</si>
  <si>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</si>
  <si>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</si>
  <si>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</si>
  <si>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</si>
  <si>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</si>
  <si>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</si>
  <si>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</si>
  <si>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</si>
  <si>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</si>
  <si>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</si>
  <si>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</si>
  <si>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</si>
  <si>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</si>
  <si>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</si>
  <si>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</si>
  <si>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</si>
  <si>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</si>
  <si>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</si>
  <si>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</si>
  <si>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</si>
  <si>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</si>
  <si>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</si>
  <si>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</si>
  <si>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</si>
  <si>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</si>
  <si>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</si>
  <si>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</si>
  <si>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</si>
  <si>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</si>
  <si>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</si>
  <si>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</si>
  <si>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</si>
  <si>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</si>
  <si>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</si>
  <si>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</si>
  <si>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</si>
  <si>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</si>
  <si>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</si>
  <si>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</si>
  <si>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</si>
  <si>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</si>
  <si>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</si>
  <si>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</si>
  <si>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</si>
  <si>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</si>
  <si>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</si>
  <si>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</si>
  <si>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</si>
  <si>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</si>
  <si>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</si>
  <si>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</si>
  <si>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</si>
  <si>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</si>
  <si>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</si>
  <si>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</si>
  <si>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</si>
  <si>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</si>
  <si>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</si>
  <si>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</si>
  <si>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</si>
  <si>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</si>
  <si>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</si>
  <si>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</si>
  <si>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</si>
  <si>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</si>
  <si>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</si>
  <si>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</si>
  <si>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</si>
  <si>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</si>
  <si>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</si>
  <si>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</si>
  <si>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</si>
  <si>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</si>
  <si>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</si>
  <si>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</si>
  <si>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</si>
  <si>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</si>
  <si>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</si>
  <si>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</si>
  <si>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</si>
  <si>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</si>
  <si>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</si>
  <si>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</si>
  <si>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</si>
  <si>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</si>
  <si>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</si>
  <si>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</si>
  <si>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</si>
  <si>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</si>
  <si>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</si>
  <si>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</si>
  <si>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</si>
  <si>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</si>
  <si>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</si>
  <si>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</si>
  <si>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</si>
  <si>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</si>
  <si>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</si>
  <si>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</si>
  <si>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</si>
  <si>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</si>
  <si>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</si>
  <si>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</si>
  <si>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</si>
  <si>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</si>
  <si>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</si>
  <si>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</si>
  <si>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</si>
  <si>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</si>
  <si>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</si>
  <si>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</si>
  <si>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</si>
  <si>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</si>
  <si>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</si>
  <si>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</si>
  <si>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</si>
  <si>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</si>
  <si>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</si>
  <si>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</si>
  <si>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</si>
  <si>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</si>
  <si>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</si>
  <si>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</si>
  <si>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</si>
  <si>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</si>
  <si>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</si>
  <si>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</si>
  <si>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</si>
  <si>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</si>
  <si>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</si>
  <si>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</si>
  <si>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</si>
  <si>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</si>
  <si>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</si>
  <si>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</si>
  <si>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</si>
  <si>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</si>
  <si>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</si>
  <si>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</si>
  <si>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</si>
  <si>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</si>
  <si>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</si>
  <si>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</si>
  <si>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</si>
  <si>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</si>
  <si>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</si>
  <si>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</si>
  <si>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</si>
  <si>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</si>
  <si>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</si>
  <si>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</si>
  <si>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</si>
  <si>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</si>
  <si>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</si>
  <si>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</si>
  <si>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</si>
  <si>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</si>
  <si>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</si>
  <si>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</si>
  <si>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</si>
  <si>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</si>
  <si>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</si>
  <si>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</si>
  <si>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</si>
  <si>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</si>
  <si>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</si>
  <si>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</si>
  <si>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</si>
  <si>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</si>
  <si>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</si>
  <si>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</si>
  <si>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</si>
  <si>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</si>
  <si>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</si>
  <si>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</si>
  <si>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</si>
  <si>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</si>
  <si>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</si>
  <si>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</si>
  <si>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</si>
  <si>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</si>
  <si>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</si>
  <si>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</si>
  <si>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</si>
  <si>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</si>
  <si>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</si>
  <si>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</si>
  <si>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</si>
  <si>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</si>
  <si>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</si>
  <si>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</si>
  <si>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</si>
  <si>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</si>
  <si>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</si>
  <si>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</si>
  <si>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</si>
  <si>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</si>
  <si>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</si>
  <si>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</si>
  <si>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</si>
  <si>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</si>
  <si>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</si>
  <si>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</si>
  <si>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</si>
  <si>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</si>
  <si>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</si>
  <si>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</si>
  <si>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</si>
  <si>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</si>
  <si>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</si>
  <si>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</si>
  <si>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</si>
  <si>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</si>
  <si>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</si>
  <si>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</si>
  <si>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</si>
  <si>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</si>
  <si>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</si>
  <si>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</si>
  <si>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</si>
  <si>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</si>
  <si>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</si>
  <si>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</si>
  <si>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</si>
  <si>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</si>
  <si>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</si>
  <si>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</si>
  <si>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</si>
  <si>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</si>
  <si>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</si>
  <si>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</si>
  <si>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</si>
  <si>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</si>
  <si>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</si>
  <si>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</si>
  <si>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</si>
  <si>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</si>
  <si>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</si>
  <si>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</si>
  <si>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</si>
  <si>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</si>
  <si>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</si>
  <si>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</si>
  <si>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</si>
  <si>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</si>
  <si>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</si>
  <si>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</si>
  <si>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</si>
  <si>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</si>
  <si>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</si>
  <si>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</si>
  <si>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</si>
  <si>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</si>
  <si>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</si>
  <si>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</si>
  <si>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</si>
  <si>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</si>
  <si>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</si>
  <si>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</si>
  <si>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</si>
  <si>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</si>
  <si>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</si>
  <si>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</si>
  <si>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</si>
  <si>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</si>
  <si>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</si>
  <si>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</si>
  <si>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</si>
  <si>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</si>
  <si>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</si>
  <si>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</si>
  <si>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</si>
  <si>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</si>
  <si>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</si>
  <si>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</si>
  <si>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</si>
  <si>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</si>
  <si>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</si>
  <si>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</si>
  <si>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</si>
  <si>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</si>
  <si>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</si>
  <si>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</si>
  <si>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</si>
  <si>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</si>
  <si>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</si>
  <si>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</si>
  <si>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</si>
  <si>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</si>
  <si>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</si>
  <si>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</si>
  <si>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</si>
  <si>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</si>
  <si>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</si>
  <si>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</si>
  <si>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</si>
  <si>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</si>
  <si>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</si>
  <si>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</si>
  <si>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</si>
  <si>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</si>
  <si>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</si>
  <si>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</si>
  <si>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</si>
  <si>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</si>
  <si>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</si>
  <si>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</si>
  <si>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</si>
  <si>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</si>
  <si>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</si>
  <si>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</si>
  <si>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</si>
  <si>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</si>
  <si>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</si>
  <si>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</si>
  <si>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</si>
  <si>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</si>
  <si>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</si>
  <si>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</si>
  <si>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</si>
  <si>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</si>
  <si>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</si>
  <si>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</si>
  <si>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</si>
  <si>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</si>
  <si>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</si>
  <si>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</si>
  <si>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</si>
  <si>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</si>
  <si>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</si>
  <si>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</si>
  <si>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</si>
  <si>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</si>
  <si>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</si>
  <si>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</si>
  <si>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</si>
  <si>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</si>
  <si>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</si>
  <si>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</si>
  <si>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</si>
  <si>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</si>
  <si>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</si>
  <si>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</si>
  <si>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</si>
  <si>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</si>
  <si>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</si>
  <si>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</si>
  <si>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</si>
  <si>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</si>
  <si>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</si>
  <si>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</si>
  <si>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</si>
  <si>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</si>
  <si>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</si>
  <si>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</si>
  <si>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</si>
  <si>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</si>
  <si>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</si>
  <si>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</si>
  <si>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</si>
  <si>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</si>
  <si>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</si>
  <si>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</si>
  <si>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</si>
  <si>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</si>
  <si>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</si>
  <si>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</si>
  <si>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</si>
  <si>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</si>
  <si>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</si>
  <si>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</si>
  <si>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</si>
  <si>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</si>
  <si>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</si>
  <si>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</si>
  <si>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</si>
  <si>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</si>
  <si>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</si>
  <si>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</si>
  <si>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</si>
  <si>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</si>
  <si>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</si>
  <si>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</si>
  <si>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</si>
  <si>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</si>
  <si>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</si>
  <si>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</si>
  <si>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</si>
  <si>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</si>
  <si>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</si>
  <si>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</si>
  <si>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</si>
  <si>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</si>
  <si>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</si>
  <si>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</si>
  <si>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</si>
  <si>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</si>
  <si>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</si>
  <si>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</si>
  <si>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</si>
  <si>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</si>
  <si>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</si>
  <si>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</si>
  <si>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</si>
  <si>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</si>
  <si>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</si>
  <si>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</si>
  <si>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</si>
  <si>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</si>
  <si>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</si>
  <si>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</si>
  <si>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</si>
  <si>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</si>
  <si>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</si>
  <si>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</si>
  <si>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</si>
  <si>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</si>
  <si>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</si>
  <si>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</si>
  <si>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</si>
  <si>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</si>
  <si>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</si>
  <si>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</si>
  <si>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</si>
  <si>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</si>
  <si>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</si>
  <si>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</si>
  <si>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</si>
  <si>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</si>
  <si>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</si>
  <si>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</si>
  <si>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</si>
  <si>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</si>
  <si>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</si>
  <si>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</si>
  <si>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</si>
  <si>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</si>
  <si>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</si>
  <si>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</si>
  <si>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</si>
  <si>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</si>
  <si>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</si>
  <si>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</si>
  <si>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</si>
  <si>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</si>
  <si>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</si>
  <si>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</si>
  <si>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</si>
  <si>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</si>
  <si>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</si>
  <si>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</si>
  <si>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</si>
  <si>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</si>
  <si>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</si>
  <si>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</si>
  <si>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</si>
  <si>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</si>
  <si>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</si>
  <si>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</si>
  <si>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</si>
  <si>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</si>
  <si>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</si>
  <si>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</si>
  <si>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</si>
  <si>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</si>
  <si>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</si>
  <si>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</si>
  <si>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</si>
  <si>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</si>
  <si>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</si>
  <si>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</si>
  <si>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</si>
  <si>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</si>
  <si>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</si>
  <si>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</si>
  <si>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</si>
  <si>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</si>
  <si>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</si>
  <si>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</si>
  <si>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</si>
  <si>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</si>
  <si>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</si>
  <si>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</si>
  <si>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</si>
  <si>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</si>
  <si>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</si>
  <si>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</si>
  <si>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</si>
  <si>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</si>
  <si>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</si>
  <si>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</si>
  <si>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</si>
  <si>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</si>
  <si>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</si>
  <si>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</si>
  <si>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</si>
  <si>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</si>
  <si>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</si>
  <si>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</si>
  <si>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</si>
  <si>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</si>
  <si>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</si>
  <si>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</si>
  <si>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</si>
  <si>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</si>
  <si>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</si>
  <si>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</si>
  <si>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</si>
  <si>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</si>
  <si>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</si>
  <si>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</si>
  <si>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</si>
  <si>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</si>
  <si>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</si>
  <si>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</si>
  <si>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</si>
  <si>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</si>
  <si>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</si>
  <si>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</si>
  <si>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</si>
  <si>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</si>
  <si>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</si>
  <si>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</si>
  <si>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</si>
  <si>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</si>
  <si>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</si>
  <si>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</si>
  <si>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</si>
  <si>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</si>
  <si>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</si>
  <si>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</si>
  <si>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</si>
  <si>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</si>
  <si>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</si>
  <si>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</si>
  <si>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</si>
  <si>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</si>
  <si>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</si>
  <si>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</si>
  <si>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</si>
  <si>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</si>
  <si>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</si>
  <si>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</si>
  <si>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</si>
  <si>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</si>
  <si>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</si>
  <si>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</si>
  <si>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</si>
  <si>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</si>
  <si>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</si>
  <si>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</si>
  <si>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</si>
  <si>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</si>
  <si>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</si>
  <si>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</si>
  <si>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</si>
  <si>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</si>
  <si>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</si>
  <si>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</si>
  <si>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</si>
  <si>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</si>
  <si>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</si>
  <si>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</si>
  <si>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</si>
  <si>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</si>
  <si>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</si>
  <si>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</si>
  <si>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</si>
  <si>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</si>
  <si>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</si>
  <si>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</si>
  <si>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</si>
  <si>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</si>
  <si>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</si>
  <si>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</si>
  <si>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</si>
  <si>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</si>
  <si>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</si>
  <si>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</si>
  <si>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</si>
  <si>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</si>
  <si>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</si>
  <si>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</si>
  <si>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</si>
  <si>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</si>
  <si>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</si>
  <si>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</si>
  <si>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</si>
  <si>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</si>
  <si>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</si>
  <si>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</si>
  <si>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</si>
  <si>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</si>
  <si>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</si>
  <si>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</si>
  <si>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</si>
  <si>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</si>
  <si>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</si>
  <si>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</si>
  <si>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</si>
  <si>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</si>
  <si>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</si>
  <si>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</si>
  <si>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</si>
  <si>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</si>
  <si>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</si>
  <si>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</si>
  <si>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</si>
  <si>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</si>
  <si>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</si>
  <si>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</si>
  <si>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</si>
  <si>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</si>
  <si>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</si>
  <si>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</si>
  <si>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</si>
  <si>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</si>
  <si>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</si>
  <si>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</si>
  <si>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</si>
  <si>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</si>
  <si>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</si>
  <si>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</si>
  <si>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</si>
  <si>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</si>
  <si>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</si>
  <si>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</si>
  <si>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</si>
  <si>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</si>
  <si>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</si>
  <si>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</si>
  <si>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</si>
  <si>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</si>
  <si>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</si>
  <si>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</si>
  <si>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</si>
  <si>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</si>
  <si>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</si>
  <si>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</si>
  <si>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</si>
  <si>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</si>
  <si>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</si>
  <si>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</si>
  <si>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</si>
  <si>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</si>
  <si>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</si>
  <si>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</si>
  <si>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</si>
  <si>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</si>
  <si>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</si>
  <si>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</si>
  <si>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</si>
  <si>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</si>
  <si>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</si>
  <si>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</si>
  <si>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</si>
  <si>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</si>
  <si>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</si>
  <si>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</si>
  <si>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</si>
  <si>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</si>
  <si>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</si>
  <si>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</si>
  <si>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</si>
  <si>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</si>
  <si>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</si>
  <si>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</si>
  <si>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</si>
  <si>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</si>
  <si>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</si>
  <si>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</si>
  <si>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</si>
  <si>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</si>
  <si>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</si>
  <si>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</si>
  <si>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</si>
  <si>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</si>
  <si>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</si>
  <si>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</si>
  <si>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</si>
  <si>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</si>
  <si>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</si>
  <si>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</si>
  <si>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</si>
  <si>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</si>
  <si>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</si>
  <si>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</si>
  <si>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</si>
  <si>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</si>
  <si>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</si>
  <si>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</si>
  <si>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</si>
  <si>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</si>
  <si>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</si>
  <si>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</si>
  <si>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</si>
  <si>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</si>
  <si>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</si>
  <si>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</si>
  <si>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</si>
  <si>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</si>
  <si>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</si>
  <si>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</si>
  <si>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</si>
  <si>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</si>
  <si>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</si>
  <si>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</si>
  <si>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</si>
  <si>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</si>
  <si>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</si>
  <si>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</si>
  <si>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</si>
  <si>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</si>
  <si>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</si>
  <si>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</si>
  <si>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</si>
  <si>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</si>
  <si>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</si>
  <si>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</si>
  <si>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</si>
  <si>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</si>
  <si>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</si>
  <si>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</si>
  <si>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</si>
  <si>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</si>
  <si>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</si>
  <si>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</si>
  <si>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</si>
  <si>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</si>
  <si>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</si>
  <si>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</si>
  <si>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</si>
  <si>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</si>
  <si>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</si>
  <si>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</si>
  <si>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</si>
  <si>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</si>
  <si>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</si>
  <si>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</si>
  <si>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</si>
  <si>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</si>
  <si>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</si>
  <si>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</si>
  <si>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</si>
  <si>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</si>
  <si>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</si>
  <si>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</si>
  <si>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</si>
  <si>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</si>
  <si>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</si>
  <si>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</si>
  <si>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</si>
  <si>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</si>
  <si>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</si>
  <si>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</si>
  <si>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</si>
  <si>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</si>
  <si>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</si>
  <si>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</si>
  <si>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</si>
  <si>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</si>
  <si>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</si>
  <si>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</si>
  <si>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</si>
  <si>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</si>
  <si>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</si>
  <si>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</si>
  <si>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</si>
  <si>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</si>
  <si>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</si>
  <si>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</si>
  <si>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</si>
  <si>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</si>
  <si>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</si>
  <si>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</si>
  <si>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</si>
  <si>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</si>
  <si>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</si>
  <si>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</si>
  <si>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</si>
  <si>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</si>
  <si>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</si>
  <si>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</si>
  <si>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</si>
  <si>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</si>
  <si>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</si>
  <si>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</si>
  <si>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</si>
  <si>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</si>
  <si>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</si>
  <si>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</si>
  <si>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</si>
  <si>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</si>
  <si>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</si>
  <si>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</si>
  <si>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</si>
  <si>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</si>
  <si>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</si>
  <si>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</si>
  <si>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</si>
  <si>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</si>
  <si>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</si>
  <si>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</si>
  <si>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</si>
  <si>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</si>
  <si>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</si>
  <si>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</si>
  <si>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</si>
  <si>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</si>
  <si>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</si>
  <si>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</si>
  <si>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</si>
  <si>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</si>
  <si>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</si>
  <si>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</si>
  <si>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</si>
  <si>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</si>
  <si>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</si>
  <si>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</si>
  <si>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</si>
  <si>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</si>
  <si>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</si>
  <si>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</si>
  <si>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</si>
  <si>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</si>
  <si>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</si>
  <si>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</si>
  <si>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</si>
  <si>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</si>
  <si>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</si>
  <si>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</si>
  <si>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</si>
  <si>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</si>
  <si>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</si>
  <si>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</si>
  <si>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</si>
  <si>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</si>
  <si>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</si>
  <si>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</si>
  <si>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</si>
  <si>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</si>
  <si>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</si>
  <si>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</si>
  <si>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</si>
  <si>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</si>
  <si>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</si>
  <si>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</si>
  <si>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</si>
  <si>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</si>
  <si>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</si>
  <si>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</si>
  <si>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</si>
  <si>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</si>
  <si>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</si>
  <si>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</si>
  <si>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</si>
  <si>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</si>
  <si>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</si>
  <si>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</si>
  <si>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</si>
  <si>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</si>
  <si>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</si>
  <si>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</si>
  <si>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</si>
  <si>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</si>
  <si>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</si>
  <si>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</si>
  <si>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</si>
  <si>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</si>
  <si>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</si>
  <si>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</si>
  <si>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</si>
  <si>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</si>
  <si>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</si>
  <si>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</si>
  <si>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</si>
  <si>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</si>
  <si>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</si>
  <si>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</si>
  <si>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</si>
  <si>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</si>
  <si>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</si>
  <si>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</si>
  <si>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</si>
  <si>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</si>
  <si>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</si>
  <si>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</si>
  <si>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</si>
  <si>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</si>
  <si>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</si>
  <si>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</si>
  <si>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</si>
  <si>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</si>
  <si>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</si>
  <si>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</si>
  <si>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</si>
  <si>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</si>
  <si>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</si>
  <si>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</si>
  <si>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</si>
  <si>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</si>
  <si>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</si>
  <si>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</si>
  <si>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</si>
  <si>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</si>
  <si>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</si>
  <si>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</si>
  <si>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</si>
  <si>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</si>
  <si>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</si>
  <si>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</si>
  <si>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</si>
  <si>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</si>
  <si>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</si>
  <si>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</si>
  <si>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</si>
  <si>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</si>
  <si>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</si>
  <si>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</si>
  <si>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</si>
  <si>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</si>
  <si>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</si>
  <si>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</si>
  <si>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</si>
  <si>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</si>
  <si>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</si>
  <si>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</si>
  <si>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</si>
  <si>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</si>
  <si>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</si>
  <si>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</si>
  <si>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</si>
  <si>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</si>
  <si>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</si>
  <si>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</si>
  <si>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</si>
  <si>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</si>
  <si>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</si>
  <si>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</si>
  <si>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</si>
  <si>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</si>
  <si>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</si>
  <si>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</si>
  <si>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</si>
  <si>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</si>
  <si>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</si>
  <si>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</si>
  <si>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</si>
  <si>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</si>
  <si>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</si>
  <si>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</si>
  <si>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</si>
  <si>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</si>
  <si>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</si>
  <si>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</si>
  <si>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</si>
  <si>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</si>
  <si>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</si>
  <si>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</si>
  <si>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</si>
  <si>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</si>
  <si>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</si>
  <si>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</si>
  <si>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</si>
  <si>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</si>
  <si>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</si>
  <si>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</si>
  <si>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</si>
  <si>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</si>
  <si>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</si>
  <si>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</si>
  <si>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</si>
  <si>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</si>
  <si>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</si>
  <si>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</si>
  <si>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</si>
  <si>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</si>
  <si>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</si>
  <si>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</si>
  <si>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</si>
  <si>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</si>
  <si>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</si>
  <si>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</si>
  <si>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</si>
  <si>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</si>
  <si>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</si>
  <si>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</si>
  <si>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</si>
  <si>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</si>
  <si>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</si>
  <si>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</si>
  <si>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</si>
  <si>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</si>
  <si>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</si>
  <si>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</si>
  <si>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</si>
  <si>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</si>
  <si>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</si>
  <si>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</si>
  <si>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</si>
  <si>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</si>
  <si>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</si>
  <si>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</si>
  <si>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</si>
  <si>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</si>
  <si>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</si>
  <si>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</si>
  <si>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</si>
  <si>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</si>
  <si>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</si>
  <si>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</si>
  <si>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</si>
  <si>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</si>
  <si>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</si>
  <si>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</si>
  <si>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</si>
  <si>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</si>
  <si>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</si>
  <si>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</si>
  <si>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</si>
  <si>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</si>
  <si>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</si>
  <si>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</si>
  <si>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</si>
  <si>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</si>
  <si>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</si>
  <si>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</si>
  <si>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</si>
  <si>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</si>
  <si>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</si>
  <si>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</si>
  <si>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</si>
  <si>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</si>
  <si>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</si>
  <si>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</si>
  <si>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</si>
  <si>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</si>
  <si>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</si>
  <si>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</si>
  <si>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</si>
  <si>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</si>
  <si>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</si>
  <si>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</si>
  <si>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</si>
  <si>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</si>
  <si>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</si>
  <si>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</si>
  <si>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</si>
  <si>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</si>
  <si>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</si>
  <si>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</si>
  <si>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</si>
  <si>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</si>
  <si>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</si>
  <si>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</si>
  <si>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</si>
  <si>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</si>
  <si>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</si>
  <si>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</si>
  <si>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</si>
  <si>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</si>
  <si>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</si>
  <si>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</si>
  <si>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</si>
  <si>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</si>
  <si>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</si>
  <si>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</si>
  <si>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</si>
  <si>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</si>
  <si>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</si>
  <si>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</si>
  <si>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</si>
  <si>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</si>
  <si>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</si>
  <si>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</si>
  <si>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</si>
  <si>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</si>
  <si>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</si>
  <si>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</si>
  <si>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</si>
  <si>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</si>
  <si>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</si>
  <si>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</si>
  <si>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</si>
  <si>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</si>
  <si>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</si>
  <si>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</si>
  <si>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</si>
  <si>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</si>
  <si>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</si>
  <si>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</si>
  <si>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</si>
  <si>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</si>
  <si>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</si>
  <si>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</si>
  <si>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</si>
  <si>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</si>
  <si>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</si>
  <si>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</si>
  <si>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</si>
  <si>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</si>
  <si>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</si>
  <si>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</si>
  <si>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</si>
  <si>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</si>
  <si>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</si>
  <si>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</si>
  <si>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</si>
  <si>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</si>
  <si>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</si>
  <si>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</si>
  <si>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</si>
  <si>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</si>
  <si>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</si>
  <si>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</si>
  <si>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</si>
  <si>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</si>
  <si>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</si>
  <si>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</si>
  <si>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</si>
  <si>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</si>
  <si>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</si>
  <si>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</si>
  <si>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</si>
  <si>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</si>
  <si>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</si>
  <si>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</si>
  <si>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</si>
  <si>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</si>
  <si>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</si>
  <si>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</si>
  <si>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</si>
  <si>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</si>
  <si>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</si>
  <si>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</si>
  <si>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</si>
  <si>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</si>
  <si>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</si>
  <si>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</si>
  <si>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</si>
  <si>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</si>
  <si>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</si>
  <si>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</si>
  <si>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</si>
  <si>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</si>
  <si>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</si>
  <si>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</si>
  <si>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</si>
  <si>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</si>
  <si>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</si>
  <si>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</si>
  <si>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</si>
  <si>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</si>
  <si>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</si>
  <si>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</si>
  <si>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</si>
  <si>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</si>
  <si>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</si>
  <si>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</si>
  <si>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</si>
  <si>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</si>
  <si>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</si>
  <si>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</si>
  <si>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</si>
  <si>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</si>
  <si>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</si>
  <si>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</si>
  <si>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</si>
  <si>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</si>
  <si>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</si>
  <si>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</si>
  <si>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</si>
  <si>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</si>
  <si>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</si>
  <si>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</si>
  <si>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</si>
  <si>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</si>
  <si>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</si>
  <si>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</si>
  <si>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</si>
  <si>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</si>
  <si>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</si>
  <si>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</si>
  <si>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</si>
  <si>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</si>
  <si>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</si>
  <si>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</si>
  <si>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</si>
  <si>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</si>
  <si>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</si>
  <si>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</si>
  <si>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</si>
  <si>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</si>
  <si>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</si>
  <si>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</si>
  <si>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</si>
  <si>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</si>
  <si>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</si>
  <si>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</si>
  <si>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</si>
  <si>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</si>
  <si>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</si>
  <si>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</si>
  <si>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</si>
  <si>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</si>
  <si>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</si>
  <si>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</si>
  <si>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</si>
  <si>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</si>
  <si>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</si>
  <si>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</si>
  <si>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</si>
  <si>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</si>
  <si>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</si>
  <si>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</si>
  <si>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</si>
  <si>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</si>
  <si>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</si>
  <si>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</si>
  <si>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</si>
  <si>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</si>
  <si>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</si>
  <si>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</si>
  <si>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</si>
  <si>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</si>
  <si>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</si>
  <si>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</si>
  <si>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</si>
  <si>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</si>
  <si>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</si>
  <si>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</si>
  <si>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</si>
  <si>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</si>
  <si>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</si>
  <si>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</si>
  <si>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</si>
  <si>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</si>
  <si>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</si>
  <si>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</si>
  <si>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</si>
  <si>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</si>
  <si>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</si>
  <si>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</si>
  <si>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</si>
  <si>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</si>
  <si>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</si>
  <si>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</si>
  <si>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</si>
  <si>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</si>
  <si>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</si>
  <si>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</si>
  <si>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</si>
  <si>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</si>
  <si>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</si>
  <si>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</si>
  <si>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</si>
  <si>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</si>
  <si>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</si>
  <si>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</si>
  <si>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</si>
  <si>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</si>
  <si>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</si>
  <si>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</si>
  <si>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</si>
  <si>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</si>
  <si>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</si>
  <si>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</si>
  <si>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</si>
  <si>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</si>
  <si>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</si>
  <si>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</si>
  <si>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</si>
  <si>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</si>
  <si>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</si>
  <si>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</si>
  <si>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</si>
  <si>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</si>
  <si>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</si>
  <si>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</si>
  <si>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</si>
  <si>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</si>
  <si>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</si>
  <si>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</si>
  <si>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</si>
  <si>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</si>
  <si>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</si>
  <si>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</si>
  <si>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</si>
  <si>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</si>
  <si>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</si>
  <si>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</si>
  <si>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</si>
  <si>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</si>
  <si>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</si>
  <si>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</si>
  <si>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</si>
  <si>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</si>
  <si>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</si>
  <si>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</si>
  <si>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</si>
  <si>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</si>
  <si>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</si>
  <si>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</si>
  <si>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</si>
  <si>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</si>
  <si>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</si>
  <si>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</si>
  <si>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</si>
  <si>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</si>
  <si>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</si>
  <si>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</si>
  <si>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</si>
  <si>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</si>
  <si>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</si>
  <si>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</si>
  <si>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</si>
  <si>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</si>
  <si>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</si>
  <si>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</si>
  <si>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</si>
  <si>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</si>
  <si>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</si>
  <si>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</si>
  <si>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</si>
  <si>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</si>
  <si>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</si>
  <si>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</si>
  <si>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</si>
  <si>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</si>
  <si>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</si>
  <si>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</si>
  <si>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</si>
  <si>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</si>
  <si>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</si>
  <si>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</si>
  <si>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</si>
  <si>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</si>
  <si>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</si>
  <si>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</si>
  <si>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</si>
  <si>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</si>
  <si>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</si>
  <si>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</si>
  <si>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</si>
  <si>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</si>
  <si>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</si>
  <si>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</si>
  <si>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</si>
  <si>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</si>
  <si>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</si>
  <si>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</si>
  <si>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</si>
  <si>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</si>
  <si>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</si>
  <si>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</si>
  <si>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</si>
  <si>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</si>
  <si>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</si>
  <si>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</si>
  <si>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</si>
  <si>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</si>
  <si>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</si>
  <si>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</si>
  <si>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</si>
  <si>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</si>
  <si>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</si>
  <si>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</si>
  <si>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</si>
  <si>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</si>
  <si>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</si>
  <si>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</si>
  <si>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</si>
  <si>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</si>
  <si>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</si>
  <si>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</si>
  <si>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</si>
  <si>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</si>
  <si>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</si>
  <si>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</si>
  <si>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</si>
  <si>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</si>
  <si>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</si>
  <si>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</si>
  <si>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</si>
  <si>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</si>
  <si>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</si>
  <si>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</si>
  <si>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</si>
  <si>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</si>
  <si>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</si>
  <si>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</si>
  <si>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</si>
  <si>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</si>
  <si>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</si>
  <si>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</si>
  <si>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</si>
  <si>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</si>
  <si>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</si>
  <si>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</si>
  <si>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</si>
  <si>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</si>
  <si>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</si>
  <si>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</si>
  <si>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</si>
  <si>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</si>
  <si>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</si>
  <si>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</si>
  <si>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</si>
  <si>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</si>
  <si>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</si>
  <si>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</si>
  <si>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</si>
  <si>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</si>
  <si>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</si>
  <si>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</si>
  <si>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</si>
  <si>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</si>
  <si>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</si>
  <si>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</si>
  <si>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</si>
  <si>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</si>
  <si>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</si>
  <si>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</si>
  <si>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</si>
  <si>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</si>
  <si>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</si>
  <si>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</si>
  <si>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</si>
  <si>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</si>
  <si>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</si>
  <si>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</si>
  <si>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</si>
  <si>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</si>
  <si>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</si>
  <si>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</si>
  <si>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</si>
  <si>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</si>
  <si>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</si>
  <si>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</si>
  <si>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</si>
  <si>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</si>
  <si>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</si>
  <si>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</si>
  <si>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</si>
  <si>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</si>
  <si>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</si>
  <si>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</si>
  <si>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</si>
  <si>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</si>
  <si>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</si>
  <si>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</si>
  <si>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</si>
  <si>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</si>
  <si>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</si>
  <si>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</si>
  <si>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</si>
  <si>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</si>
  <si>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</si>
  <si>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</si>
  <si>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</si>
  <si>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</si>
  <si>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</si>
  <si>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</si>
  <si>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</si>
  <si>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</si>
  <si>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</si>
  <si>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</si>
  <si>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</si>
  <si>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</si>
  <si>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</si>
  <si>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</si>
  <si>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</si>
  <si>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</si>
  <si>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</si>
  <si>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</si>
  <si>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</si>
  <si>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</si>
  <si>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</si>
  <si>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</si>
  <si>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</si>
  <si>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</si>
  <si>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</si>
  <si>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</si>
  <si>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</si>
  <si>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</si>
  <si>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</si>
  <si>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</si>
  <si>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</si>
  <si>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</si>
  <si>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</si>
  <si>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</si>
  <si>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</si>
  <si>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</si>
  <si>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</si>
  <si>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</si>
  <si>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</si>
  <si>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</si>
  <si>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</si>
  <si>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</si>
  <si>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</si>
  <si>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</si>
  <si>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</si>
  <si>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</si>
  <si>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</si>
  <si>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</si>
  <si>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</si>
  <si>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</si>
  <si>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</si>
  <si>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</si>
  <si>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</si>
  <si>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</si>
  <si>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</si>
  <si>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</si>
  <si>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</si>
  <si>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</si>
  <si>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</si>
  <si>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</si>
  <si>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</si>
  <si>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</si>
  <si>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</si>
  <si>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</si>
  <si>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</si>
  <si>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</si>
  <si>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</si>
  <si>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</si>
  <si>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</si>
  <si>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</si>
  <si>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</si>
  <si>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</si>
  <si>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</si>
  <si>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</si>
  <si>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</si>
  <si>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</si>
  <si>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</si>
  <si>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</si>
  <si>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</si>
  <si>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</si>
  <si>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</si>
  <si>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</si>
  <si>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</si>
  <si>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</si>
  <si>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</si>
  <si>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</si>
  <si>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</si>
  <si>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</si>
  <si>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</si>
  <si>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</si>
  <si>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</si>
  <si>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</si>
  <si>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</si>
  <si>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</si>
  <si>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</si>
  <si>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</si>
  <si>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</si>
  <si>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</si>
  <si>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</si>
  <si>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</si>
  <si>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</si>
  <si>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</si>
  <si>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</si>
  <si>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</si>
  <si>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</si>
  <si>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</si>
  <si>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</si>
  <si>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</si>
  <si>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</si>
  <si>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</si>
  <si>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</si>
  <si>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</si>
  <si>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</si>
  <si>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</si>
  <si>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</si>
  <si>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</si>
  <si>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</si>
  <si>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</si>
  <si>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</si>
  <si>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</si>
  <si>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</si>
  <si>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</si>
  <si>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</si>
  <si>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</si>
  <si>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</si>
  <si>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</si>
  <si>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</si>
  <si>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</si>
  <si>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</si>
  <si>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</si>
  <si>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</si>
  <si>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</si>
  <si>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</si>
  <si>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</si>
  <si>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</si>
  <si>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</si>
  <si>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</si>
  <si>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</si>
  <si>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</si>
  <si>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</si>
  <si>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</si>
  <si>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</si>
  <si>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</si>
  <si>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</si>
  <si>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</si>
  <si>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</si>
  <si>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</si>
  <si>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</si>
  <si>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</si>
  <si>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</si>
  <si>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</si>
  <si>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</si>
  <si>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</si>
  <si>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</si>
  <si>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</si>
  <si>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</si>
  <si>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</si>
  <si>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</si>
  <si>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</si>
  <si>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</si>
  <si>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</si>
  <si>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</si>
  <si>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</si>
  <si>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</si>
  <si>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</si>
  <si>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</si>
  <si>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</si>
  <si>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</si>
  <si>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</si>
  <si>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</si>
  <si>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</si>
  <si>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</si>
  <si>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</si>
  <si>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</si>
  <si>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</si>
  <si>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</si>
  <si>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</si>
  <si>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</si>
  <si>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</si>
  <si>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</si>
  <si>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</si>
  <si>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</si>
  <si>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</si>
  <si>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</si>
  <si>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</si>
  <si>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</si>
  <si>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</si>
  <si>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</si>
  <si>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</si>
  <si>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</si>
  <si>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</si>
  <si>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</si>
  <si>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</si>
  <si>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</si>
  <si>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</si>
  <si>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</si>
  <si>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</si>
  <si>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</si>
  <si>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</si>
  <si>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</si>
  <si>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</si>
  <si>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</si>
  <si>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</si>
  <si>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</si>
  <si>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</si>
  <si>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</si>
  <si>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</si>
  <si>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</si>
  <si>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</si>
  <si>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</si>
  <si>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</si>
  <si>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</si>
  <si>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</si>
  <si>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</si>
  <si>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</si>
  <si>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</si>
  <si>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</si>
  <si>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</si>
  <si>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</si>
  <si>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</si>
  <si>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</si>
  <si>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</si>
  <si>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</si>
  <si>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</si>
  <si>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</si>
  <si>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</si>
  <si>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</si>
  <si>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</si>
  <si>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</si>
  <si>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</si>
  <si>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</si>
  <si>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</si>
  <si>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</si>
  <si>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</si>
  <si>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</si>
  <si>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</si>
  <si>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</si>
  <si>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</si>
  <si>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</si>
  <si>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</si>
  <si>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</si>
  <si>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</si>
  <si>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</si>
  <si>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</si>
  <si>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</si>
  <si>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</si>
  <si>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</si>
  <si>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</si>
  <si>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</si>
  <si>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</si>
  <si>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</si>
  <si>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</si>
  <si>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</si>
  <si>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</si>
  <si>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</si>
  <si>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</si>
  <si>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</si>
  <si>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</si>
  <si>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</si>
  <si>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</si>
  <si>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</si>
  <si>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</si>
  <si>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</si>
  <si>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</si>
  <si>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</si>
  <si>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</si>
  <si>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</si>
  <si>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</si>
  <si>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</si>
  <si>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</si>
  <si>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</si>
  <si>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</si>
  <si>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</si>
  <si>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</si>
  <si>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</si>
  <si>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</si>
  <si>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</si>
  <si>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</si>
  <si>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</si>
  <si>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</si>
  <si>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</si>
  <si>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</si>
  <si>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</si>
  <si>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</si>
  <si>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</si>
  <si>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</si>
  <si>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</si>
  <si>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</si>
  <si>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</si>
  <si>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</si>
  <si>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</si>
  <si>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</si>
  <si>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</si>
  <si>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</si>
  <si>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</si>
  <si>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</si>
  <si>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</si>
  <si>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</si>
  <si>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</si>
  <si>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</si>
  <si>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</si>
  <si>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</si>
  <si>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</si>
  <si>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</si>
  <si>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</si>
  <si>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</si>
  <si>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</si>
  <si>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</si>
  <si>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</si>
  <si>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</si>
  <si>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</si>
  <si>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</si>
  <si>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</si>
  <si>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</si>
  <si>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</si>
  <si>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</si>
  <si>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</si>
  <si>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</si>
  <si>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</si>
  <si>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</si>
  <si>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</si>
  <si>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</si>
  <si>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</si>
  <si>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</si>
  <si>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</si>
  <si>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</si>
  <si>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</si>
  <si>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</si>
  <si>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</si>
  <si>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</si>
  <si>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</si>
  <si>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</si>
  <si>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</si>
  <si>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</si>
  <si>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</si>
  <si>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</si>
  <si>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</si>
  <si>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</si>
  <si>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</si>
  <si>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</si>
  <si>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</si>
  <si>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</si>
  <si>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</si>
  <si>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</si>
  <si>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</si>
  <si>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</si>
  <si>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</si>
  <si>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</si>
  <si>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</si>
  <si>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</si>
  <si>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</si>
  <si>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</si>
  <si>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</si>
  <si>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</si>
  <si>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</si>
  <si>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</si>
  <si>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</si>
  <si>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</si>
  <si>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</si>
  <si>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</si>
  <si>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</si>
  <si>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</si>
  <si>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</si>
  <si>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</si>
  <si>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</si>
  <si>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</si>
  <si>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</si>
  <si>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</si>
  <si>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</si>
  <si>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</si>
  <si>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</si>
  <si>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</si>
  <si>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</si>
  <si>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</si>
  <si>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</si>
  <si>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</si>
  <si>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</si>
  <si>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</si>
  <si>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</si>
  <si>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</si>
  <si>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</si>
  <si>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</si>
  <si>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</si>
  <si>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</si>
  <si>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</si>
  <si>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</si>
  <si>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</si>
  <si>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</si>
  <si>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</si>
  <si>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</si>
  <si>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</si>
  <si>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</si>
  <si>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</si>
  <si>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</si>
  <si>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</si>
  <si>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</si>
  <si>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</si>
  <si>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</si>
  <si>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</si>
  <si>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</si>
  <si>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</si>
  <si>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</si>
  <si>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</si>
  <si>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</si>
  <si>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</si>
  <si>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</si>
  <si>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</si>
  <si>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</si>
  <si>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</si>
  <si>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</si>
  <si>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</si>
  <si>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</si>
  <si>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</si>
  <si>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</si>
  <si>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</si>
  <si>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</si>
  <si>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</si>
  <si>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</si>
  <si>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</si>
  <si>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</si>
  <si>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</si>
  <si>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</si>
  <si>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</si>
  <si>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</si>
  <si>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</si>
  <si>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</si>
  <si>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</si>
  <si>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</si>
  <si>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</si>
  <si>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</si>
  <si>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</si>
  <si>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</si>
  <si>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</si>
  <si>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</si>
  <si>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</si>
  <si>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</si>
  <si>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</si>
  <si>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</si>
  <si>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</si>
  <si>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</si>
  <si>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</si>
  <si>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</si>
  <si>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</si>
  <si>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</si>
  <si>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</si>
  <si>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</si>
  <si>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</si>
  <si>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</si>
  <si>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</si>
  <si>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</si>
  <si>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</si>
  <si>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</si>
  <si>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</si>
  <si>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</si>
  <si>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</si>
  <si>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</si>
  <si>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</si>
  <si>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</si>
  <si>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</si>
  <si>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</si>
  <si>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</si>
  <si>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</si>
  <si>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</si>
  <si>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</si>
  <si>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</si>
  <si>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</si>
  <si>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</si>
  <si>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</si>
  <si>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</si>
  <si>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</si>
  <si>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</si>
  <si>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</si>
  <si>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</si>
  <si>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</si>
  <si>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</si>
  <si>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</si>
  <si>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</si>
  <si>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</si>
  <si>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</si>
  <si>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</si>
  <si>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</si>
  <si>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</si>
  <si>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</si>
  <si>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</si>
  <si>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</si>
  <si>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</si>
  <si>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</si>
  <si>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</si>
  <si>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</si>
  <si>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</si>
  <si>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</si>
  <si>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</si>
  <si>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</si>
  <si>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</si>
  <si>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</si>
  <si>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</si>
  <si>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</si>
  <si>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</si>
  <si>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</si>
  <si>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</si>
  <si>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</si>
  <si>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</si>
  <si>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</si>
  <si>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</si>
  <si>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</si>
  <si>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</si>
  <si>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</si>
  <si>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</si>
  <si>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</si>
  <si>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</si>
  <si>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</si>
  <si>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</si>
  <si>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</si>
  <si>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</si>
  <si>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</si>
  <si>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</si>
  <si>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</si>
  <si>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</si>
  <si>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</si>
  <si>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</si>
  <si>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</si>
  <si>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</si>
  <si>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</si>
  <si>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</si>
  <si>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</si>
  <si>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</si>
  <si>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</si>
  <si>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</si>
  <si>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</si>
  <si>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</si>
  <si>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</si>
  <si>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</si>
  <si>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</si>
  <si>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</si>
  <si>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</si>
  <si>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</si>
  <si>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</si>
  <si>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</si>
  <si>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</si>
  <si>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</si>
  <si>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</si>
  <si>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</si>
  <si>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</si>
  <si>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</si>
  <si>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</si>
  <si>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</si>
  <si>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</si>
  <si>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</si>
  <si>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</si>
  <si>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</si>
  <si>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</si>
  <si>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</si>
  <si>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</si>
  <si>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</si>
  <si>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</si>
  <si>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</si>
  <si>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</si>
  <si>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</si>
  <si>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</si>
  <si>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</si>
  <si>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</si>
  <si>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</si>
  <si>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</si>
  <si>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</si>
  <si>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</si>
  <si>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</si>
  <si>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</si>
  <si>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</si>
  <si>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</si>
  <si>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</si>
  <si>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</si>
  <si>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</si>
  <si>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</si>
  <si>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</si>
  <si>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</si>
  <si>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</si>
  <si>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</si>
  <si>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</si>
  <si>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</si>
  <si>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</si>
  <si>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</si>
  <si>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</si>
  <si>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</si>
  <si>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</si>
  <si>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</si>
  <si>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</si>
  <si>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</si>
  <si>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</si>
  <si>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</si>
  <si>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</si>
  <si>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</si>
  <si>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</si>
  <si>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</si>
  <si>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</si>
  <si>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</si>
  <si>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</si>
  <si>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</si>
  <si>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</si>
  <si>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</si>
  <si>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</si>
  <si>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</si>
  <si>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</si>
  <si>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</si>
  <si>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</si>
  <si>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</si>
  <si>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</si>
  <si>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</si>
  <si>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</si>
  <si>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</si>
  <si>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</si>
  <si>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</si>
  <si>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</si>
  <si>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</si>
  <si>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</si>
  <si>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</si>
  <si>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</si>
  <si>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</si>
  <si>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</si>
  <si>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</si>
  <si>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</si>
  <si>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</si>
  <si>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</si>
  <si>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</si>
  <si>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</si>
  <si>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</si>
  <si>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</si>
  <si>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</si>
  <si>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</si>
  <si>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</si>
  <si>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</si>
  <si>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</si>
  <si>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</si>
  <si>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</si>
  <si>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</si>
  <si>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</si>
  <si>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</si>
  <si>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</si>
  <si>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</si>
  <si>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</si>
  <si>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</si>
  <si>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</si>
  <si>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</si>
  <si>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</si>
  <si>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</si>
  <si>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</si>
  <si>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</si>
  <si>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</si>
  <si>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</si>
  <si>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</si>
  <si>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</si>
  <si>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</si>
  <si>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</si>
  <si>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</si>
  <si>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</si>
  <si>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</si>
  <si>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</si>
  <si>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</si>
  <si>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</si>
  <si>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</si>
  <si>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</si>
  <si>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</si>
  <si>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</si>
  <si>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</si>
  <si>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</si>
  <si>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</si>
  <si>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</si>
  <si>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</si>
  <si>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</si>
  <si>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</si>
  <si>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</si>
  <si>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</si>
  <si>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</si>
  <si>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</si>
  <si>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</si>
  <si>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</si>
  <si>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</si>
  <si>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</si>
  <si>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</si>
  <si>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</si>
  <si>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</si>
  <si>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</si>
  <si>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</si>
  <si>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</si>
  <si>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</si>
  <si>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</si>
  <si>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</si>
  <si>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</si>
  <si>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</si>
  <si>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</si>
  <si>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</si>
  <si>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</si>
  <si>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</si>
  <si>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</si>
  <si>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</si>
  <si>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</si>
  <si>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</si>
  <si>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</si>
  <si>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</si>
  <si>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</si>
  <si>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</si>
  <si>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</si>
  <si>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</si>
  <si>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</si>
  <si>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</si>
  <si>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</si>
  <si>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</si>
  <si>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</si>
  <si>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</si>
  <si>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</si>
  <si>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</si>
  <si>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</si>
  <si>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</si>
  <si>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</si>
  <si>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</si>
  <si>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</si>
  <si>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</si>
  <si>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</si>
  <si>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</si>
  <si>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</si>
  <si>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</si>
  <si>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</si>
  <si>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</si>
  <si>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</si>
  <si>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</si>
  <si>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</si>
  <si>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</si>
  <si>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</si>
  <si>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</si>
  <si>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</si>
  <si>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</si>
  <si>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</si>
  <si>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</si>
  <si>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</si>
  <si>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</si>
  <si>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</si>
  <si>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</si>
  <si>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</si>
  <si>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</si>
  <si>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</si>
  <si>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</si>
  <si>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</si>
  <si>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</si>
  <si>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</si>
  <si>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</si>
  <si>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</si>
  <si>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</si>
  <si>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</si>
  <si>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</si>
  <si>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</si>
  <si>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</si>
  <si>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</si>
  <si>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</si>
  <si>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</si>
  <si>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</si>
  <si>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</si>
  <si>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</si>
  <si>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</si>
  <si>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</si>
  <si>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</si>
  <si>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</si>
  <si>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</si>
  <si>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</si>
  <si>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</si>
  <si>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</si>
  <si>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</si>
  <si>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</si>
  <si>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</si>
  <si>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</si>
  <si>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</si>
  <si>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</si>
  <si>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</si>
  <si>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</si>
  <si>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</si>
  <si>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</si>
  <si>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</si>
  <si>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</si>
  <si>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</si>
  <si>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</si>
  <si>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</si>
  <si>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</si>
  <si>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</si>
  <si>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</si>
  <si>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</si>
  <si>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</si>
  <si>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</si>
  <si>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</si>
  <si>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</si>
  <si>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</si>
  <si>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</si>
  <si>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</si>
  <si>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</si>
  <si>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</si>
  <si>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</si>
  <si>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</si>
  <si>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</si>
  <si>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</si>
  <si>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</si>
  <si>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</si>
  <si>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</si>
  <si>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</si>
  <si>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</si>
  <si>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</si>
  <si>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</si>
  <si>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</si>
  <si>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</si>
  <si>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</si>
  <si>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</si>
  <si>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</si>
  <si>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</si>
  <si>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</si>
  <si>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</si>
  <si>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</si>
  <si>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</si>
  <si>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</si>
  <si>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</si>
  <si>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</si>
  <si>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</si>
  <si>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</si>
  <si>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</si>
  <si>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</si>
  <si>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</si>
  <si>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</si>
  <si>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</si>
  <si>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</si>
  <si>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</si>
  <si>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</si>
  <si>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</si>
  <si>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</si>
  <si>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</si>
  <si>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</si>
  <si>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</si>
  <si>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</si>
  <si>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</si>
  <si>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</si>
  <si>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</si>
  <si>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</si>
  <si>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</si>
  <si>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</si>
  <si>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</si>
  <si>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</si>
  <si>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</si>
  <si>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</si>
  <si>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</si>
  <si>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</si>
  <si>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</si>
  <si>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</si>
  <si>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</si>
  <si>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</si>
  <si>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</si>
  <si>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</si>
  <si>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</si>
  <si>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</si>
  <si>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</si>
  <si>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</si>
  <si>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</si>
  <si>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</si>
  <si>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</si>
  <si>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</si>
  <si>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</si>
  <si>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</si>
  <si>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</si>
  <si>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</si>
  <si>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</si>
  <si>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</si>
  <si>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</si>
  <si>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</si>
  <si>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</si>
  <si>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</si>
  <si>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</si>
  <si>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</si>
  <si>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</si>
  <si>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</si>
  <si>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</si>
  <si>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</si>
  <si>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</si>
  <si>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</si>
  <si>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</si>
  <si>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</si>
  <si>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</si>
  <si>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</si>
  <si>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</si>
  <si>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</si>
  <si>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</si>
  <si>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</si>
  <si>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</si>
  <si>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</si>
  <si>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</si>
  <si>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</si>
  <si>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</si>
  <si>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</si>
  <si>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</si>
  <si>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</si>
  <si>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</si>
  <si>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</si>
  <si>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</si>
  <si>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</si>
  <si>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</si>
  <si>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</si>
  <si>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</si>
  <si>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</si>
  <si>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</si>
  <si>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</si>
  <si>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</si>
  <si>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</si>
  <si>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</si>
  <si>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</si>
  <si>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</si>
  <si>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</si>
  <si>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</si>
  <si>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</si>
  <si>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</si>
  <si>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</si>
  <si>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</si>
  <si>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</si>
  <si>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</si>
  <si>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</si>
  <si>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</si>
  <si>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</si>
  <si>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</si>
  <si>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</si>
  <si>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</si>
  <si>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</si>
  <si>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</si>
  <si>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</si>
  <si>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</si>
  <si>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</si>
  <si>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</si>
  <si>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</si>
  <si>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</si>
  <si>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</si>
  <si>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</si>
  <si>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</si>
  <si>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</si>
  <si>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</si>
  <si>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</si>
  <si>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</si>
  <si>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</si>
  <si>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</si>
  <si>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</si>
  <si>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</si>
  <si>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</si>
  <si>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</si>
  <si>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</si>
  <si>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</si>
  <si>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</si>
  <si>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</si>
  <si>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</si>
  <si>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</si>
  <si>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</si>
  <si>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</si>
  <si>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</si>
  <si>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</si>
  <si>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</si>
  <si>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</si>
  <si>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</si>
  <si>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</si>
  <si>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</si>
  <si>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</si>
  <si>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</si>
  <si>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</si>
  <si>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</si>
  <si>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</si>
  <si>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</si>
  <si>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</si>
  <si>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</si>
  <si>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</si>
  <si>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</si>
  <si>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</si>
  <si>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</si>
  <si>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</si>
  <si>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</si>
  <si>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</si>
  <si>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</si>
  <si>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</si>
  <si>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</si>
  <si>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</si>
  <si>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</si>
  <si>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</si>
  <si>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</si>
  <si>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</si>
  <si>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</si>
  <si>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</si>
  <si>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</si>
  <si>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</si>
  <si>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</si>
  <si>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</si>
  <si>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</si>
  <si>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</si>
  <si>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</si>
  <si>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</si>
  <si>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</si>
  <si>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</si>
  <si>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</si>
  <si>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</si>
  <si>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</si>
  <si>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</si>
  <si>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</si>
  <si>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</si>
  <si>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</si>
  <si>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</si>
  <si>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</si>
  <si>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</si>
  <si>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</si>
  <si>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</si>
  <si>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</si>
  <si>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</si>
  <si>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</si>
  <si>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</si>
  <si>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</si>
  <si>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</si>
  <si>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</si>
  <si>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</si>
  <si>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</si>
  <si>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</si>
  <si>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</si>
  <si>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</si>
  <si>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</si>
  <si>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</si>
  <si>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</si>
  <si>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</si>
  <si>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</si>
  <si>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</si>
  <si>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</si>
  <si>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</si>
  <si>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</si>
  <si>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</si>
  <si>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</si>
  <si>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</si>
  <si>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</si>
  <si>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</si>
  <si>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</si>
  <si>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</si>
  <si>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</si>
  <si>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</si>
  <si>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</si>
  <si>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</si>
  <si>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</si>
  <si>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</si>
  <si>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</si>
  <si>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</si>
  <si>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</si>
  <si>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</si>
  <si>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</si>
  <si>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</si>
  <si>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</si>
  <si>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</si>
  <si>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</si>
  <si>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</si>
  <si>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</si>
  <si>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</si>
  <si>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</si>
  <si>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</si>
  <si>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</si>
  <si>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</si>
  <si>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</si>
  <si>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</si>
  <si>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</si>
  <si>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</si>
  <si>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</si>
  <si>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</si>
  <si>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</si>
  <si>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</si>
  <si>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</si>
  <si>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</si>
  <si>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</si>
  <si>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</si>
  <si>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</si>
  <si>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</si>
  <si>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</si>
  <si>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</si>
  <si>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</si>
  <si>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</si>
  <si>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</si>
  <si>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</si>
  <si>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</si>
  <si>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</si>
  <si>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</si>
  <si>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</si>
  <si>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</si>
  <si>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</si>
  <si>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</si>
  <si>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</si>
  <si>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</si>
  <si>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</si>
  <si>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</si>
  <si>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</si>
  <si>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</si>
  <si>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</si>
  <si>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</si>
  <si>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</si>
  <si>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</si>
  <si>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</si>
  <si>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</si>
  <si>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</si>
  <si>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</si>
  <si>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</si>
  <si>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</si>
  <si>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</si>
  <si>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</si>
  <si>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</si>
  <si>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</si>
  <si>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</si>
  <si>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</si>
  <si>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</si>
  <si>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</si>
  <si>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</si>
  <si>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</si>
  <si>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</si>
  <si>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</si>
  <si>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</si>
  <si>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</si>
  <si>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</si>
  <si>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</si>
  <si>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</si>
  <si>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</si>
  <si>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</si>
  <si>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</si>
  <si>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</si>
  <si>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</si>
  <si>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</si>
  <si>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</si>
  <si>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</si>
  <si>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</si>
  <si>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</si>
  <si>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</si>
  <si>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</si>
  <si>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</si>
  <si>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</si>
  <si>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</si>
  <si>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</si>
  <si>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</si>
  <si>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</si>
  <si>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</si>
  <si>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</si>
  <si>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</si>
  <si>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</si>
  <si>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</si>
  <si>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</si>
  <si>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</si>
  <si>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</si>
  <si>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</si>
  <si>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</si>
  <si>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</si>
  <si>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</si>
  <si>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</si>
  <si>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</si>
  <si>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</si>
  <si>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</si>
  <si>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</si>
  <si>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</si>
  <si>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</si>
  <si>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</si>
  <si>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</si>
  <si>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</si>
  <si>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</si>
  <si>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</si>
  <si>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</si>
  <si>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</si>
  <si>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</si>
  <si>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</si>
  <si>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</si>
  <si>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</si>
  <si>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</si>
  <si>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</si>
  <si>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</si>
  <si>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</si>
  <si>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</si>
  <si>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</si>
  <si>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</si>
  <si>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</si>
  <si>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</si>
  <si>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</si>
  <si>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</si>
  <si>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</si>
  <si>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</si>
  <si>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</si>
  <si>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</si>
  <si>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</si>
  <si>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</si>
  <si>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</si>
  <si>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</si>
  <si>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</si>
  <si>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</si>
  <si>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</si>
  <si>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</si>
  <si>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</si>
  <si>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</si>
  <si>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</si>
  <si>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</si>
  <si>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</si>
  <si>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</si>
  <si>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</si>
  <si>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</si>
  <si>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</si>
  <si>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</si>
  <si>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</si>
  <si>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</si>
  <si>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</si>
  <si>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</si>
  <si>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</si>
  <si>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</si>
  <si>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</si>
  <si>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</si>
  <si>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</si>
  <si>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</si>
  <si>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</si>
  <si>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</si>
  <si>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</si>
  <si>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</si>
  <si>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</si>
  <si>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</si>
  <si>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</si>
  <si>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</si>
  <si>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</si>
  <si>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</si>
  <si>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</si>
  <si>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</si>
  <si>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</si>
  <si>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</si>
  <si>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</si>
  <si>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</si>
  <si>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</si>
  <si>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</si>
  <si>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</si>
  <si>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</si>
  <si>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</si>
  <si>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</si>
  <si>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</si>
  <si>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</si>
  <si>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</si>
  <si>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</si>
  <si>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</si>
  <si>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</si>
  <si>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</si>
  <si>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</si>
  <si>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</si>
  <si>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</si>
  <si>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</si>
  <si>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</si>
  <si>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</si>
  <si>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</si>
  <si>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</si>
  <si>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</si>
  <si>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</si>
  <si>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</si>
  <si>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</si>
  <si>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</si>
  <si>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</si>
  <si>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</si>
  <si>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</si>
  <si>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</si>
  <si>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</si>
  <si>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</si>
  <si>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</si>
  <si>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</si>
  <si>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</si>
  <si>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</si>
  <si>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</si>
  <si>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</si>
  <si>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</si>
  <si>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</si>
  <si>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</si>
  <si>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</si>
  <si>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</si>
  <si>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</si>
  <si>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</si>
  <si>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</si>
  <si>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</si>
  <si>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</si>
  <si>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</si>
  <si>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</si>
  <si>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</si>
  <si>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</si>
  <si>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</si>
  <si>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</si>
  <si>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</si>
  <si>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</si>
  <si>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</si>
  <si>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</si>
  <si>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</si>
  <si>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</si>
  <si>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</si>
  <si>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</si>
  <si>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</si>
  <si>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</si>
  <si>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</si>
  <si>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</si>
  <si>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</si>
  <si>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</si>
  <si>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</si>
  <si>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</si>
  <si>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</si>
  <si>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</si>
  <si>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</si>
  <si>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</si>
  <si>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</si>
  <si>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</si>
  <si>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</si>
  <si>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</si>
  <si>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</si>
  <si>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</si>
  <si>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</si>
  <si>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</si>
  <si>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</si>
  <si>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</si>
  <si>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</si>
  <si>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</si>
  <si>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</si>
  <si>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</si>
  <si>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</si>
  <si>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</si>
  <si>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</si>
  <si>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</si>
  <si>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</si>
  <si>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</si>
  <si>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</si>
  <si>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</si>
  <si>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</si>
  <si>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</si>
  <si>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</si>
  <si>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</si>
  <si>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</si>
  <si>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</si>
  <si>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</si>
  <si>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</si>
  <si>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</si>
  <si>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</si>
  <si>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</si>
  <si>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</si>
  <si>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</si>
  <si>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</si>
  <si>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</si>
  <si>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</si>
  <si>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</si>
  <si>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</si>
  <si>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</si>
  <si>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</si>
  <si>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</si>
  <si>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</si>
  <si>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</si>
  <si>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</si>
  <si>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</si>
  <si>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</si>
  <si>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</si>
  <si>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</si>
  <si>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</si>
  <si>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</si>
  <si>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</si>
  <si>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</si>
  <si>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</si>
  <si>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</si>
  <si>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</si>
  <si>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</si>
  <si>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</si>
  <si>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</si>
  <si>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</si>
  <si>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</si>
  <si>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</si>
  <si>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</si>
  <si>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</si>
  <si>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</si>
  <si>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</si>
  <si>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</si>
  <si>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</si>
  <si>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</si>
  <si>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</si>
  <si>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</si>
  <si>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</si>
  <si>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</si>
  <si>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</si>
  <si>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</si>
  <si>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</si>
  <si>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</si>
  <si>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</si>
  <si>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</si>
  <si>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</si>
  <si>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</si>
  <si>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</si>
  <si>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</si>
  <si>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</si>
  <si>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</si>
  <si>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</si>
  <si>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</si>
  <si>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</si>
  <si>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</si>
  <si>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</si>
  <si>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</si>
  <si>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</si>
  <si>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</si>
  <si>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</si>
  <si>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</si>
  <si>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</si>
  <si>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</si>
  <si>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</si>
  <si>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</si>
  <si>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</si>
  <si>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</si>
  <si>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</si>
  <si>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</si>
  <si>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</si>
  <si>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</si>
  <si>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</si>
  <si>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</si>
  <si>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</si>
  <si>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</si>
  <si>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</si>
  <si>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</si>
  <si>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</si>
  <si>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</si>
  <si>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</si>
  <si>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</si>
  <si>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</si>
  <si>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</si>
  <si>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</si>
  <si>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</si>
  <si>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</si>
  <si>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</si>
  <si>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</si>
  <si>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</si>
  <si>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</si>
  <si>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</si>
  <si>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</si>
  <si>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</si>
  <si>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</si>
  <si>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</si>
  <si>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</si>
  <si>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</si>
  <si>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</si>
  <si>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</si>
  <si>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</si>
  <si>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</si>
  <si>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</si>
  <si>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</si>
  <si>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</si>
  <si>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</si>
  <si>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</si>
  <si>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</si>
  <si>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</si>
  <si>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</si>
  <si>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</si>
  <si>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</si>
  <si>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</si>
  <si>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</si>
  <si>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</si>
  <si>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</si>
  <si>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</si>
  <si>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</si>
  <si>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</si>
  <si>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</si>
  <si>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</si>
  <si>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</si>
  <si>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</si>
  <si>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</si>
  <si>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</si>
  <si>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</si>
  <si>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</si>
  <si>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</si>
  <si>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</si>
  <si>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</si>
  <si>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</si>
  <si>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</si>
  <si>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</si>
  <si>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</si>
  <si>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</si>
  <si>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</si>
  <si>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</si>
  <si>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</si>
  <si>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</si>
  <si>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</si>
  <si>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</si>
  <si>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</si>
  <si>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</si>
  <si>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</si>
  <si>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</si>
  <si>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</si>
  <si>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</si>
  <si>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</si>
  <si>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</si>
  <si>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</si>
  <si>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</si>
  <si>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</si>
  <si>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</si>
  <si>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</si>
  <si>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</si>
  <si>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</si>
  <si>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</si>
  <si>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</si>
  <si>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</si>
  <si>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</si>
  <si>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</si>
  <si>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</si>
  <si>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</si>
  <si>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</si>
  <si>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</si>
  <si>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</si>
  <si>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</si>
  <si>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</si>
  <si>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</si>
  <si>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</si>
  <si>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</si>
  <si>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</si>
  <si>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</si>
  <si>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</si>
  <si>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</si>
  <si>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</si>
  <si>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</si>
  <si>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</si>
  <si>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</si>
  <si>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</si>
  <si>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</si>
  <si>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</si>
  <si>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</si>
  <si>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</si>
  <si>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</si>
  <si>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</si>
  <si>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</si>
  <si>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</si>
  <si>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</si>
  <si>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</si>
  <si>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</si>
  <si>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</si>
  <si>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</si>
  <si>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</si>
  <si>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</si>
  <si>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</si>
  <si>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</si>
  <si>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</si>
  <si>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</si>
  <si>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</si>
  <si>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</si>
  <si>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</si>
  <si>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</si>
  <si>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</si>
  <si>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</si>
  <si>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</si>
  <si>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</si>
  <si>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</si>
  <si>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</si>
  <si>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</si>
  <si>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</si>
  <si>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</si>
  <si>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</si>
  <si>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</si>
  <si>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</si>
  <si>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</si>
  <si>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</si>
  <si>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</si>
  <si>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</si>
  <si>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</si>
  <si>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</si>
  <si>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</si>
  <si>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</si>
  <si>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</si>
  <si>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</si>
  <si>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</si>
  <si>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</si>
  <si>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</si>
  <si>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</si>
  <si>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</si>
  <si>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</si>
  <si>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</si>
  <si>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</si>
  <si>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</si>
  <si>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</si>
  <si>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</si>
  <si>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</si>
  <si>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</si>
  <si>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</si>
  <si>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</si>
  <si>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</si>
  <si>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</si>
  <si>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</si>
  <si>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</si>
  <si>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</si>
  <si>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</si>
  <si>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</si>
  <si>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</si>
  <si>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</si>
  <si>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</si>
  <si>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</si>
  <si>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</si>
  <si>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</si>
  <si>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</si>
  <si>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</si>
  <si>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</si>
  <si>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</si>
  <si>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</si>
  <si>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</si>
  <si>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</si>
  <si>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</si>
  <si>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</si>
  <si>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</si>
  <si>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</si>
  <si>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</si>
  <si>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</si>
  <si>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</si>
  <si>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</si>
  <si>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</si>
  <si>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</si>
  <si>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</si>
  <si>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</si>
  <si>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</si>
  <si>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</si>
  <si>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</si>
  <si>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</si>
  <si>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</si>
  <si>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</si>
  <si>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</si>
  <si>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</si>
  <si>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</si>
  <si>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</si>
  <si>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</si>
  <si>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</si>
  <si>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</si>
  <si>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</si>
  <si>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</si>
  <si>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</si>
  <si>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</si>
  <si>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</si>
  <si>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</si>
  <si>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</si>
  <si>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</si>
  <si>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</si>
  <si>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</si>
  <si>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</si>
  <si>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</si>
  <si>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</si>
  <si>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</si>
  <si>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</si>
  <si>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</si>
  <si>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</si>
  <si>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</si>
  <si>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</si>
  <si>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</si>
  <si>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</si>
  <si>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</si>
  <si>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</si>
  <si>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</si>
  <si>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</si>
  <si>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</si>
  <si>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</si>
  <si>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</si>
  <si>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</si>
  <si>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</si>
  <si>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</si>
  <si>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</si>
  <si>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</si>
  <si>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</si>
  <si>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</si>
  <si>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</si>
  <si>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</si>
  <si>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</si>
  <si>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</si>
  <si>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</si>
  <si>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</si>
  <si>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</si>
  <si>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</si>
  <si>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</si>
  <si>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</si>
  <si>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</si>
  <si>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</si>
  <si>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</si>
  <si>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</si>
  <si>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</si>
  <si>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</si>
  <si>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</si>
  <si>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</si>
  <si>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</si>
  <si>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</si>
  <si>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</si>
  <si>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</si>
  <si>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</si>
  <si>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</si>
  <si>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</si>
  <si>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</si>
  <si>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</si>
  <si>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</si>
  <si>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</si>
  <si>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</si>
  <si>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</si>
  <si>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</si>
  <si>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</si>
  <si>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</si>
  <si>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</si>
  <si>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</si>
  <si>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</si>
  <si>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</si>
  <si>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</si>
  <si>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</si>
  <si>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</si>
  <si>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</si>
  <si>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</si>
  <si>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</si>
  <si>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</si>
  <si>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</si>
  <si>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</si>
  <si>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</si>
  <si>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</si>
  <si>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</si>
  <si>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</si>
  <si>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</si>
  <si>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</si>
  <si>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</si>
  <si>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</si>
  <si>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</si>
  <si>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</si>
  <si>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</si>
  <si>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</si>
  <si>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</si>
  <si>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</si>
  <si>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</si>
  <si>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</si>
  <si>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</si>
  <si>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</si>
  <si>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</si>
  <si>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</si>
  <si>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</si>
  <si>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</si>
  <si>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</si>
  <si>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</si>
  <si>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</si>
  <si>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</si>
  <si>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</si>
  <si>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</si>
  <si>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</si>
  <si>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</si>
  <si>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</si>
  <si>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</si>
  <si>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</si>
  <si>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</si>
  <si>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</si>
  <si>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</si>
  <si>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</si>
  <si>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</si>
  <si>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</si>
  <si>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</si>
  <si>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</si>
  <si>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</si>
  <si>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</si>
  <si>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</si>
  <si>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</si>
  <si>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</si>
  <si>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</si>
  <si>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</si>
  <si>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</si>
  <si>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</si>
  <si>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</si>
  <si>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</si>
  <si>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</si>
  <si>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</si>
  <si>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</si>
  <si>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</si>
  <si>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</si>
  <si>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</si>
  <si>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</si>
  <si>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</si>
  <si>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</si>
  <si>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</si>
  <si>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</si>
  <si>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</si>
  <si>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</si>
  <si>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</si>
  <si>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</si>
  <si>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</si>
  <si>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</si>
  <si>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</si>
  <si>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</si>
  <si>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</si>
  <si>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</si>
  <si>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</si>
  <si>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</si>
  <si>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</si>
  <si>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</si>
  <si>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</si>
  <si>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</si>
  <si>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</si>
  <si>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</si>
  <si>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</si>
  <si>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</si>
  <si>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</si>
  <si>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</si>
  <si>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</si>
  <si>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</si>
  <si>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</si>
  <si>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</si>
  <si>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</si>
  <si>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</si>
  <si>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</si>
  <si>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</si>
  <si>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</si>
  <si>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</si>
  <si>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</si>
  <si>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</si>
  <si>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</si>
  <si>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</si>
  <si>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</si>
  <si>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</si>
  <si>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</si>
  <si>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</si>
  <si>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</si>
  <si>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</si>
  <si>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</si>
  <si>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</si>
  <si>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</si>
  <si>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</si>
  <si>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</si>
  <si>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</si>
  <si>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</si>
  <si>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</si>
  <si>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</si>
  <si>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</si>
  <si>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</si>
  <si>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</si>
  <si>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</si>
  <si>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</si>
  <si>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</si>
  <si>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</si>
  <si>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</si>
  <si>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</si>
  <si>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</si>
  <si>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</si>
  <si>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</si>
  <si>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</si>
  <si>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</si>
  <si>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</si>
  <si>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</si>
  <si>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</si>
  <si>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</si>
  <si>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</si>
  <si>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</si>
  <si>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</si>
  <si>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</si>
  <si>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</si>
  <si>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</si>
  <si>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</si>
  <si>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</si>
  <si>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</si>
  <si>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</si>
  <si>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</si>
  <si>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</si>
  <si>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</si>
  <si>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</si>
  <si>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</si>
  <si>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</si>
  <si>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</si>
  <si>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</si>
  <si>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</si>
  <si>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</si>
  <si>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</si>
  <si>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</si>
  <si>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</si>
  <si>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</si>
  <si>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</si>
  <si>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</si>
  <si>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</si>
  <si>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</si>
  <si>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</si>
  <si>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</si>
  <si>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</si>
  <si>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</si>
  <si>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</si>
  <si>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</si>
  <si>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</si>
  <si>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</si>
  <si>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</si>
  <si>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</si>
  <si>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</si>
  <si>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</si>
  <si>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</si>
  <si>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</si>
  <si>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</si>
  <si>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</si>
  <si>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</si>
  <si>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</si>
  <si>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</si>
  <si>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</si>
  <si>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</si>
  <si>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</si>
  <si>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</si>
  <si>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</si>
  <si>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</si>
  <si>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</si>
  <si>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</si>
  <si>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</si>
  <si>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</si>
  <si>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</si>
  <si>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</si>
  <si>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</si>
  <si>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</si>
  <si>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</si>
  <si>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</si>
  <si>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</si>
  <si>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</si>
  <si>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</si>
  <si>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</si>
  <si>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</si>
  <si>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</si>
  <si>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</si>
  <si>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</si>
  <si>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</si>
  <si>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</si>
  <si>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</si>
  <si>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</si>
  <si>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</si>
  <si>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</si>
  <si>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</si>
  <si>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</si>
  <si>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</si>
  <si>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</si>
  <si>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</si>
  <si>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</si>
  <si>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</si>
  <si>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</si>
  <si>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</si>
  <si>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</si>
  <si>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</si>
  <si>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</si>
  <si>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</si>
  <si>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</si>
  <si>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</si>
  <si>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</si>
  <si>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</si>
  <si>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</si>
  <si>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</si>
  <si>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</si>
  <si>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</si>
  <si>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</si>
  <si>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</si>
  <si>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</si>
  <si>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</si>
  <si>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</si>
  <si>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</si>
  <si>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</si>
  <si>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</si>
  <si>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</si>
  <si>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</si>
  <si>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</si>
  <si>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</si>
  <si>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</si>
  <si>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</si>
  <si>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</si>
  <si>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</si>
  <si>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</si>
  <si>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</si>
  <si>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</si>
  <si>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</si>
  <si>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</si>
  <si>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</si>
  <si>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</si>
  <si>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</si>
  <si>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</si>
  <si>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</si>
  <si>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</si>
  <si>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</si>
  <si>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</si>
  <si>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</si>
  <si>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</si>
  <si>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</si>
  <si>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</si>
  <si>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</si>
  <si>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</si>
  <si>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</si>
  <si>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</si>
  <si>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</si>
  <si>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</si>
  <si>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</si>
  <si>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</si>
  <si>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</si>
  <si>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</si>
  <si>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</si>
  <si>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</si>
  <si>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</si>
  <si>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</si>
  <si>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</si>
  <si>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</si>
  <si>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</si>
  <si>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</si>
  <si>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</si>
  <si>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</si>
  <si>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</si>
  <si>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</si>
  <si>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</si>
  <si>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</si>
  <si>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</si>
  <si>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</si>
  <si>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</si>
  <si>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</si>
  <si>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</si>
  <si>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</si>
  <si>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</si>
  <si>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</si>
  <si>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</si>
  <si>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</si>
  <si>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</si>
  <si>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</si>
  <si>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</si>
  <si>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</si>
  <si>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</si>
  <si>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</si>
  <si>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</si>
  <si>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</si>
  <si>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</si>
  <si>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</si>
  <si>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</si>
  <si>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</si>
  <si>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</si>
  <si>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</si>
  <si>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</si>
  <si>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</si>
  <si>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</si>
  <si>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</si>
  <si>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</si>
  <si>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</si>
  <si>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</si>
  <si>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</si>
  <si>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</si>
  <si>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</si>
  <si>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</si>
  <si>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</si>
  <si>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</si>
  <si>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</si>
  <si>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</si>
  <si>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</si>
  <si>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</si>
  <si>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</si>
  <si>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</si>
  <si>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</si>
  <si>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</si>
  <si>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</si>
  <si>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</si>
  <si>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</si>
  <si>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</si>
  <si>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</si>
  <si>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</si>
  <si>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</si>
  <si>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</si>
  <si>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</si>
  <si>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</si>
  <si>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</si>
  <si>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</si>
  <si>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</si>
  <si>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</si>
  <si>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</si>
  <si>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</si>
  <si>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</si>
  <si>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</si>
  <si>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</si>
  <si>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</si>
  <si>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</si>
  <si>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</si>
  <si>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</si>
  <si>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</si>
  <si>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</si>
  <si>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</si>
  <si>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</si>
  <si>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</si>
  <si>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</si>
  <si>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</si>
  <si>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</si>
  <si>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</si>
  <si>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</si>
  <si>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</si>
  <si>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</si>
  <si>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</si>
  <si>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</si>
  <si>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</si>
  <si>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</si>
  <si>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</si>
  <si>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</si>
  <si>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</si>
  <si>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</si>
  <si>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</si>
  <si>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</si>
  <si>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</si>
  <si>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</si>
  <si>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</si>
  <si>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</si>
  <si>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</si>
  <si>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</si>
  <si>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</si>
  <si>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</si>
  <si>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</si>
  <si>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</si>
  <si>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</si>
  <si>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</si>
  <si>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</si>
  <si>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</si>
  <si>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</si>
  <si>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</si>
  <si>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</si>
  <si>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</si>
  <si>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</si>
  <si>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</si>
  <si>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</si>
  <si>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</si>
  <si>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</si>
  <si>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</si>
  <si>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</si>
  <si>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</si>
  <si>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</si>
  <si>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</si>
  <si>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</si>
  <si>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</si>
  <si>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</si>
  <si>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</si>
  <si>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</si>
  <si>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</si>
  <si>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</si>
  <si>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</si>
  <si>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</si>
  <si>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</si>
  <si>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</si>
  <si>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</si>
  <si>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</si>
  <si>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</si>
  <si>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</si>
  <si>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</si>
  <si>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</si>
  <si>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</si>
  <si>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</si>
  <si>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</si>
  <si>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</si>
  <si>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</si>
  <si>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</si>
  <si>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</si>
  <si>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</si>
  <si>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</si>
  <si>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</si>
  <si>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</si>
  <si>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</si>
  <si>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</si>
  <si>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</si>
  <si>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</si>
  <si>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</si>
  <si>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</si>
  <si>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</si>
  <si>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</si>
  <si>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</si>
  <si>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</si>
  <si>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</si>
  <si>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</si>
  <si>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</si>
  <si>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</si>
  <si>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</si>
  <si>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</si>
  <si>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</si>
  <si>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</si>
  <si>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</si>
  <si>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</si>
  <si>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</si>
  <si>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</si>
  <si>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</si>
  <si>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</si>
  <si>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</si>
  <si>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</si>
  <si>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</si>
  <si>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</si>
  <si>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</si>
  <si>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</si>
  <si>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</si>
  <si>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</si>
  <si>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</si>
  <si>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</si>
  <si>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</si>
  <si>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</si>
  <si>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</si>
  <si>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</si>
  <si>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</si>
  <si>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</si>
  <si>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</si>
  <si>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</si>
  <si>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</si>
  <si>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</si>
  <si>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</si>
  <si>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</si>
  <si>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</si>
  <si>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</si>
  <si>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</si>
  <si>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</si>
  <si>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</si>
  <si>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</si>
  <si>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</si>
  <si>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</si>
  <si>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</si>
  <si>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</si>
  <si>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</si>
  <si>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</si>
  <si>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</si>
  <si>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</si>
  <si>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</si>
  <si>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</si>
  <si>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</si>
  <si>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</si>
  <si>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</si>
  <si>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</si>
  <si>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</si>
  <si>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</si>
  <si>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</si>
  <si>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</si>
  <si>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</si>
  <si>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</si>
  <si>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</si>
  <si>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</si>
  <si>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</si>
  <si>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</si>
  <si>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</si>
  <si>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</si>
  <si>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</si>
  <si>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</si>
  <si>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</si>
  <si>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</si>
  <si>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</si>
  <si>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</si>
  <si>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</si>
  <si>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</si>
  <si>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</si>
  <si>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</si>
  <si>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</si>
  <si>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</si>
  <si>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</si>
  <si>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</si>
  <si>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</si>
  <si>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</si>
  <si>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</si>
  <si>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</si>
  <si>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</si>
  <si>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</si>
  <si>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</si>
  <si>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</si>
  <si>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</si>
  <si>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</si>
  <si>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</si>
  <si>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</si>
  <si>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</si>
  <si>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</si>
  <si>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</si>
  <si>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</si>
  <si>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</si>
  <si>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</si>
  <si>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</si>
  <si>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</si>
  <si>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</si>
  <si>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</si>
  <si>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</si>
  <si>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</si>
  <si>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</si>
  <si>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</si>
  <si>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</si>
  <si>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</si>
  <si>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</si>
  <si>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</si>
  <si>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</si>
  <si>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</si>
  <si>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</si>
  <si>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</si>
  <si>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</si>
  <si>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</si>
  <si>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</si>
  <si>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</si>
  <si>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</si>
  <si>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</si>
  <si>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</si>
  <si>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</si>
  <si>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</si>
  <si>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</si>
  <si>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</si>
  <si>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</si>
  <si>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</si>
  <si>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</si>
  <si>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</si>
  <si>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</si>
  <si>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</si>
  <si>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</si>
  <si>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</si>
  <si>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</si>
  <si>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</si>
  <si>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</si>
  <si>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</si>
  <si>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</si>
  <si>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</si>
  <si>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</si>
  <si>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</si>
  <si>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</si>
  <si>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</si>
  <si>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</si>
  <si>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</si>
  <si>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</si>
  <si>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</si>
  <si>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</si>
  <si>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</si>
  <si>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</si>
  <si>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</si>
  <si>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</si>
  <si>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</si>
  <si>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</si>
  <si>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</si>
  <si>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</si>
  <si>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</si>
  <si>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</si>
  <si>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</si>
  <si>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</si>
  <si>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</si>
  <si>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</si>
  <si>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</si>
  <si>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</si>
  <si>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</si>
  <si>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</si>
  <si>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</si>
  <si>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</si>
  <si>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</si>
  <si>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</si>
  <si>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</si>
  <si>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</si>
  <si>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</si>
  <si>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</si>
  <si>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</si>
  <si>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</si>
  <si>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</si>
  <si>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</si>
  <si>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</si>
  <si>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</si>
  <si>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</si>
  <si>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</si>
  <si>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</si>
  <si>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</si>
  <si>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</si>
  <si>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</si>
  <si>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</si>
  <si>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</si>
  <si>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</si>
  <si>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</si>
  <si>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</si>
  <si>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</si>
  <si>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</si>
  <si>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</si>
  <si>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</si>
  <si>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</si>
  <si>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</si>
  <si>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</si>
  <si>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</si>
  <si>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</si>
  <si>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</si>
  <si>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</si>
  <si>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</si>
  <si>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</si>
  <si>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</si>
  <si>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</si>
  <si>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</si>
  <si>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</si>
  <si>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</si>
  <si>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</si>
  <si>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</si>
  <si>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</si>
  <si>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</si>
  <si>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</si>
  <si>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</si>
  <si>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</si>
  <si>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</si>
  <si>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</si>
  <si>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</si>
  <si>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</si>
  <si>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</si>
  <si>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</si>
  <si>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</si>
  <si>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</si>
  <si>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</si>
  <si>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</si>
  <si>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</si>
  <si>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</si>
  <si>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</si>
  <si>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</si>
  <si>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</si>
  <si>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</si>
  <si>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</si>
  <si>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</si>
  <si>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</si>
  <si>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</si>
  <si>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</si>
  <si>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</si>
  <si>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</si>
  <si>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</si>
  <si>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</si>
  <si>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</si>
  <si>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</si>
  <si>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</si>
  <si>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</si>
  <si>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</si>
  <si>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</si>
  <si>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</si>
  <si>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</si>
  <si>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</si>
  <si>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</si>
  <si>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</si>
  <si>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</si>
  <si>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</si>
  <si>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</si>
  <si>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</si>
  <si>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</si>
  <si>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</si>
  <si>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</si>
  <si>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</si>
  <si>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</si>
  <si>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</si>
  <si>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</si>
  <si>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</si>
  <si>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</si>
  <si>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</si>
  <si>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</si>
  <si>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</si>
  <si>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</si>
  <si>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</si>
  <si>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</si>
  <si>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</si>
  <si>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</si>
  <si>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</si>
  <si>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</si>
  <si>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</si>
  <si>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</si>
  <si>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</si>
  <si>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</si>
  <si>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</si>
  <si>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</si>
  <si>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</si>
  <si>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</si>
  <si>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</si>
  <si>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</si>
  <si>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</si>
  <si>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</si>
  <si>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</si>
  <si>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</si>
  <si>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</si>
  <si>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</si>
  <si>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</si>
  <si>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</si>
  <si>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</si>
  <si>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</si>
  <si>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</si>
  <si>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</si>
  <si>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</si>
  <si>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</si>
  <si>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</si>
  <si>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</si>
  <si>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</si>
  <si>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</si>
  <si>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</si>
  <si>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</si>
  <si>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</si>
  <si>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</si>
  <si>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</si>
  <si>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</si>
  <si>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</si>
  <si>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</si>
  <si>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</si>
  <si>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</si>
  <si>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</si>
  <si>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</si>
  <si>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</si>
  <si>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</si>
  <si>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</si>
  <si>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</si>
  <si>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</si>
  <si>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</si>
  <si>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</si>
  <si>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</si>
  <si>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</si>
  <si>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</si>
  <si>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</si>
  <si>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</si>
  <si>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</si>
  <si>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</si>
  <si>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</si>
  <si>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</si>
  <si>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</si>
  <si>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</si>
  <si>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</si>
  <si>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</si>
  <si>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</si>
  <si>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</si>
  <si>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</si>
  <si>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</si>
  <si>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</si>
  <si>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</si>
  <si>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</si>
  <si>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</si>
  <si>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</si>
  <si>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</si>
  <si>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</si>
  <si>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</si>
  <si>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</si>
  <si>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</si>
  <si>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</si>
  <si>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</si>
  <si>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</si>
  <si>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</si>
  <si>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</si>
  <si>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</si>
  <si>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</si>
  <si>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</si>
  <si>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</si>
  <si>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</si>
  <si>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</si>
  <si>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</si>
  <si>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</si>
  <si>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</si>
  <si>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</si>
  <si>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</si>
  <si>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</si>
  <si>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</si>
  <si>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</si>
  <si>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</si>
  <si>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</si>
  <si>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</si>
  <si>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</si>
  <si>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</si>
  <si>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</si>
  <si>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</si>
  <si>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</si>
  <si>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</si>
  <si>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</si>
  <si>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</si>
  <si>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</si>
  <si>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</si>
  <si>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</si>
  <si>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</si>
  <si>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</si>
  <si>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</si>
  <si>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</si>
  <si>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</si>
  <si>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</si>
  <si>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</si>
  <si>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</si>
  <si>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</si>
  <si>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</si>
  <si>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</si>
  <si>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</si>
  <si>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</si>
  <si>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</si>
  <si>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</si>
  <si>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</si>
  <si>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</si>
  <si>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</si>
  <si>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</si>
  <si>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</si>
  <si>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</si>
  <si>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</si>
  <si>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</si>
  <si>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</si>
  <si>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</si>
  <si>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</si>
  <si>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</si>
  <si>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</si>
  <si>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</si>
  <si>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</si>
  <si>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</si>
  <si>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</si>
  <si>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</si>
  <si>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</si>
  <si>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</si>
  <si>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</si>
  <si>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</si>
  <si>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</si>
  <si>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</si>
  <si>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</si>
  <si>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</si>
  <si>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</si>
  <si>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</si>
  <si>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</si>
  <si>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</si>
  <si>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</si>
  <si>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</si>
  <si>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</si>
  <si>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</si>
  <si>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</si>
  <si>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</si>
  <si>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</si>
  <si>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</si>
  <si>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</si>
  <si>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</si>
  <si>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</si>
  <si>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</si>
  <si>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</si>
  <si>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</si>
  <si>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</si>
  <si>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</si>
  <si>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</si>
  <si>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</si>
  <si>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</si>
  <si>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</si>
  <si>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</si>
  <si>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</si>
  <si>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</si>
  <si>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</si>
  <si>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</si>
  <si>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</si>
  <si>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</si>
  <si>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</si>
  <si>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</si>
  <si>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</si>
  <si>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</si>
  <si>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</si>
  <si>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</si>
  <si>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</si>
  <si>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</si>
  <si>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</si>
  <si>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</si>
  <si>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</si>
  <si>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</si>
  <si>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</si>
  <si>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</si>
  <si>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</si>
  <si>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</si>
  <si>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</si>
  <si>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</si>
  <si>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</si>
  <si>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</si>
  <si>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</si>
  <si>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</si>
  <si>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</si>
  <si>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</si>
  <si>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</si>
  <si>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</si>
  <si>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</si>
  <si>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</si>
  <si>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</si>
  <si>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</si>
  <si>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</si>
  <si>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</si>
  <si>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</si>
  <si>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</si>
  <si>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</si>
  <si>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</si>
  <si>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</si>
  <si>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</si>
  <si>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</si>
  <si>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</si>
  <si>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</si>
  <si>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</si>
  <si>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</si>
  <si>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</si>
  <si>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</si>
  <si>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</si>
  <si>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</si>
  <si>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</si>
  <si>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</si>
  <si>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</si>
  <si>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</si>
  <si>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</si>
  <si>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</si>
  <si>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</si>
  <si>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</si>
  <si>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</si>
  <si>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</si>
  <si>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</si>
  <si>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</si>
  <si>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</si>
  <si>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</si>
  <si>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</si>
  <si>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</si>
  <si>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</si>
  <si>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</si>
  <si>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</si>
  <si>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</si>
  <si>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</si>
  <si>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</si>
  <si>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</si>
  <si>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</si>
  <si>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</si>
  <si>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</si>
  <si>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</si>
  <si>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</si>
  <si>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</si>
  <si>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</si>
  <si>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</si>
  <si>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</si>
  <si>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</si>
  <si>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</si>
  <si>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</si>
  <si>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</si>
  <si>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</si>
  <si>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</si>
  <si>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</si>
  <si>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</si>
  <si>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</si>
  <si>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</si>
  <si>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</si>
  <si>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</si>
  <si>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</si>
  <si>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</si>
  <si>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</si>
  <si>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</si>
  <si>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</si>
  <si>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</si>
  <si>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</si>
  <si>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</si>
  <si>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</si>
  <si>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</si>
  <si>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</si>
  <si>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</si>
  <si>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</si>
  <si>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</si>
  <si>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</si>
  <si>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</si>
  <si>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</si>
  <si>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</si>
  <si>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</si>
  <si>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</si>
  <si>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</si>
  <si>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</si>
  <si>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</si>
  <si>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</si>
  <si>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</si>
  <si>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</si>
  <si>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</si>
  <si>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</si>
  <si>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</si>
  <si>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</si>
  <si>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</si>
  <si>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</si>
  <si>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</si>
  <si>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</si>
  <si>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</si>
  <si>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</si>
  <si>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</si>
  <si>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</si>
  <si>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</si>
  <si>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</si>
  <si>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</si>
  <si>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</si>
  <si>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</si>
  <si>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</si>
  <si>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</si>
  <si>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</si>
  <si>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</si>
  <si>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</si>
  <si>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</si>
  <si>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</si>
  <si>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</si>
  <si>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</si>
  <si>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</si>
  <si>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</si>
  <si>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</si>
  <si>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</si>
  <si>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</si>
  <si>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</si>
  <si>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</si>
  <si>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</si>
  <si>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</si>
  <si>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</si>
  <si>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</si>
  <si>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</si>
  <si>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</si>
  <si>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</si>
  <si>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</si>
  <si>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</si>
  <si>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</si>
  <si>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</si>
  <si>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</si>
  <si>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</si>
  <si>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</si>
  <si>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</si>
  <si>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</si>
  <si>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</si>
  <si>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</si>
  <si>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</si>
  <si>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</si>
  <si>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</si>
  <si>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</si>
  <si>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</si>
  <si>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</si>
  <si>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</si>
  <si>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</si>
  <si>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</si>
  <si>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</si>
  <si>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</si>
  <si>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</si>
  <si>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</si>
  <si>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</si>
  <si>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</si>
  <si>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</si>
  <si>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</si>
  <si>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</si>
  <si>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</si>
  <si>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</si>
  <si>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</si>
  <si>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</si>
  <si>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</si>
  <si>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</si>
  <si>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</si>
  <si>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</si>
  <si>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</si>
  <si>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</si>
  <si>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</si>
  <si>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</si>
  <si>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</si>
  <si>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</si>
  <si>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</si>
  <si>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</si>
  <si>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</si>
  <si>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</si>
  <si>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</si>
  <si>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</si>
  <si>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</si>
  <si>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</si>
  <si>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</si>
  <si>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</si>
  <si>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</si>
  <si>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</si>
  <si>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</si>
  <si>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</si>
  <si>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</si>
  <si>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</si>
  <si>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</si>
  <si>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</si>
  <si>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</si>
  <si>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</si>
  <si>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</si>
  <si>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</si>
  <si>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</si>
  <si>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</si>
  <si>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</si>
  <si>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</si>
  <si>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</si>
  <si>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</si>
  <si>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</si>
  <si>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</si>
  <si>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</si>
  <si>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</si>
  <si>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</si>
  <si>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</si>
  <si>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</si>
  <si>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</si>
  <si>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</si>
  <si>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</si>
  <si>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</si>
  <si>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</si>
  <si>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</si>
  <si>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</si>
  <si>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</si>
  <si>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</si>
  <si>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</si>
  <si>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</si>
  <si>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</si>
  <si>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</si>
  <si>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</si>
  <si>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</si>
  <si>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</si>
  <si>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</si>
  <si>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</si>
  <si>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</si>
  <si>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</si>
  <si>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</si>
  <si>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</si>
  <si>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</si>
  <si>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</si>
  <si>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</si>
  <si>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</si>
  <si>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</si>
  <si>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</si>
  <si>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</si>
  <si>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</si>
  <si>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</si>
  <si>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</si>
  <si>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</si>
  <si>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</si>
  <si>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</si>
  <si>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</si>
  <si>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</si>
  <si>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</si>
  <si>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</si>
  <si>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</si>
  <si>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</si>
  <si>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</si>
  <si>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</si>
  <si>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</si>
  <si>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</si>
  <si>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</si>
  <si>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</si>
  <si>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</si>
  <si>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</si>
  <si>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</si>
  <si>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</si>
  <si>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</si>
  <si>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</si>
  <si>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</si>
  <si>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</si>
  <si>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</si>
  <si>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</si>
  <si>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</si>
  <si>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</si>
  <si>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</si>
  <si>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</si>
  <si>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</si>
  <si>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</si>
  <si>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</si>
  <si>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</si>
  <si>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</si>
  <si>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</si>
  <si>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</si>
  <si>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</si>
  <si>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</si>
  <si>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</si>
  <si>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</si>
  <si>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</si>
  <si>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</si>
  <si>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</si>
  <si>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</si>
  <si>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</si>
  <si>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</si>
  <si>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</si>
  <si>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</si>
  <si>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</si>
  <si>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</si>
  <si>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</si>
  <si>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</si>
  <si>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</si>
  <si>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</si>
  <si>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</si>
  <si>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</si>
  <si>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</si>
  <si>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</si>
  <si>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</si>
  <si>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</si>
  <si>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</si>
  <si>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</si>
  <si>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</si>
  <si>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</si>
  <si>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</si>
  <si>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</si>
  <si>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</si>
  <si>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</si>
  <si>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</si>
  <si>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</si>
  <si>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</si>
  <si>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</si>
  <si>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</si>
  <si>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</si>
  <si>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</si>
  <si>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</si>
  <si>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</si>
  <si>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</si>
  <si>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</si>
  <si>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</si>
  <si>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</si>
  <si>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</si>
  <si>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</si>
  <si>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</si>
  <si>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</si>
  <si>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</si>
  <si>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</si>
  <si>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</si>
  <si>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</si>
  <si>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</si>
  <si>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</si>
  <si>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</si>
  <si>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</si>
  <si>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</si>
  <si>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</si>
  <si>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</si>
  <si>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</si>
  <si>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</si>
  <si>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</si>
  <si>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</si>
  <si>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</si>
  <si>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</si>
  <si>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</si>
  <si>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</si>
  <si>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</si>
  <si>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</si>
  <si>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</si>
  <si>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</si>
  <si>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</si>
  <si>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</si>
  <si>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</si>
  <si>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</si>
  <si>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</si>
  <si>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</si>
  <si>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</si>
  <si>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</si>
  <si>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</si>
  <si>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</si>
  <si>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</si>
  <si>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</si>
  <si>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</si>
  <si>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</si>
  <si>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</si>
  <si>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</si>
  <si>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</si>
  <si>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</si>
  <si>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</si>
  <si>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</si>
  <si>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</si>
  <si>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</si>
  <si>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</si>
  <si>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</si>
  <si>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</si>
  <si>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</si>
  <si>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</si>
  <si>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</si>
  <si>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</si>
  <si>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</si>
  <si>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</si>
  <si>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</si>
  <si>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</si>
  <si>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</si>
  <si>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</si>
  <si>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</si>
  <si>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</si>
  <si>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</si>
  <si>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</si>
  <si>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</si>
  <si>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</si>
  <si>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</si>
  <si>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</si>
  <si>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</si>
  <si>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</si>
  <si>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</si>
  <si>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</si>
  <si>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</si>
  <si>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</si>
  <si>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</si>
  <si>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</si>
  <si>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</si>
  <si>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</si>
  <si>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</si>
  <si>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</si>
  <si>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</si>
  <si>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</si>
  <si>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</si>
  <si>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</si>
  <si>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</si>
  <si>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</si>
  <si>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</si>
  <si>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</si>
  <si>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</si>
  <si>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</si>
  <si>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</si>
  <si>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</si>
  <si>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</si>
  <si>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</si>
  <si>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</si>
  <si>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</si>
  <si>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</si>
  <si>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</si>
  <si>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</si>
  <si>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</si>
  <si>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</si>
  <si>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</si>
  <si>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</si>
  <si>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</si>
  <si>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</si>
  <si>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</si>
  <si>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</si>
  <si>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</si>
  <si>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</si>
  <si>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</si>
  <si>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</si>
  <si>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</si>
  <si>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</si>
  <si>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</si>
  <si>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</si>
  <si>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</si>
  <si>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</si>
  <si>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</si>
  <si>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</si>
  <si>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</si>
  <si>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</si>
  <si>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</si>
  <si>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</si>
  <si>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</si>
  <si>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</si>
  <si>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</si>
  <si>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</si>
  <si>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</si>
  <si>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</si>
  <si>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</si>
  <si>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</si>
  <si>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</si>
  <si>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</si>
  <si>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</si>
  <si>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</si>
  <si>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</si>
  <si>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</si>
  <si>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</si>
  <si>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</si>
  <si>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</si>
  <si>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</si>
  <si>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</si>
  <si>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</si>
  <si>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</si>
  <si>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</si>
  <si>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</si>
  <si>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</si>
  <si>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</si>
  <si>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</si>
  <si>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</si>
  <si>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</si>
  <si>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</si>
  <si>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</si>
  <si>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</si>
  <si>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</si>
  <si>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</si>
  <si>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</si>
  <si>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</si>
  <si>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</si>
  <si>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</si>
  <si>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</si>
  <si>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</si>
  <si>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</si>
  <si>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</si>
  <si>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</si>
  <si>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</si>
  <si>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</si>
  <si>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</si>
  <si>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</si>
  <si>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</si>
  <si>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</si>
  <si>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</si>
  <si>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</si>
  <si>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</si>
  <si>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</si>
  <si>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</si>
  <si>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</si>
  <si>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</si>
  <si>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</si>
  <si>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</si>
  <si>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</si>
  <si>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</si>
  <si>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</si>
  <si>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</si>
  <si>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</si>
  <si>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</si>
  <si>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</si>
  <si>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</si>
  <si>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</si>
  <si>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</si>
  <si>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</si>
  <si>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</si>
  <si>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</si>
  <si>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</si>
  <si>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</si>
  <si>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</si>
  <si>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</si>
  <si>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</si>
  <si>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</si>
  <si>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</si>
  <si>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</si>
  <si>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</si>
  <si>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</si>
  <si>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</si>
  <si>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</si>
  <si>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</si>
  <si>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</si>
  <si>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</si>
  <si>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</si>
  <si>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</si>
  <si>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</si>
  <si>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</si>
  <si>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</si>
  <si>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</si>
  <si>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</si>
  <si>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</si>
  <si>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</si>
  <si>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</si>
  <si>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</si>
  <si>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</si>
  <si>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</si>
  <si>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</si>
  <si>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</si>
  <si>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</si>
  <si>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</si>
  <si>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</si>
  <si>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</si>
  <si>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</si>
  <si>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</si>
  <si>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</si>
  <si>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</si>
  <si>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</si>
  <si>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</si>
  <si>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</si>
  <si>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</si>
  <si>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</si>
  <si>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</si>
  <si>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</si>
  <si>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</si>
  <si>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</si>
  <si>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</si>
  <si>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</si>
  <si>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</si>
  <si>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</si>
  <si>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</si>
  <si>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</si>
  <si>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</si>
  <si>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</si>
  <si>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</si>
  <si>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</si>
  <si>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</si>
  <si>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</si>
  <si>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</si>
  <si>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</si>
  <si>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</si>
  <si>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</si>
  <si>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</si>
  <si>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</si>
  <si>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</si>
  <si>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</si>
  <si>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</si>
  <si>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</si>
  <si>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</si>
  <si>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</si>
  <si>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</si>
  <si>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</si>
  <si>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</si>
  <si>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</si>
  <si>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</si>
  <si>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</si>
  <si>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</si>
  <si>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</si>
  <si>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</si>
  <si>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</si>
  <si>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</si>
  <si>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</si>
  <si>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</si>
  <si>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</si>
  <si>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</si>
  <si>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</si>
  <si>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</si>
  <si>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</si>
  <si>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</si>
  <si>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</si>
  <si>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</si>
  <si>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</si>
  <si>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</si>
  <si>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</si>
  <si>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</si>
  <si>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</si>
  <si>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</si>
  <si>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</si>
  <si>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</si>
  <si>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</si>
  <si>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</si>
  <si>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</si>
  <si>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</si>
  <si>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</si>
  <si>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</si>
  <si>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</si>
  <si>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</si>
  <si>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</si>
  <si>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</si>
  <si>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</si>
  <si>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</si>
  <si>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</si>
  <si>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</si>
  <si>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</si>
  <si>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</si>
  <si>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</si>
  <si>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</si>
  <si>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</si>
  <si>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</si>
  <si>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</si>
  <si>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</si>
  <si>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</si>
  <si>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</si>
  <si>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</si>
  <si>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</si>
  <si>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</si>
  <si>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</si>
  <si>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</si>
  <si>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</si>
  <si>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</si>
  <si>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</si>
  <si>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</si>
  <si>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</si>
  <si>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</si>
  <si>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</si>
  <si>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</si>
  <si>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</si>
  <si>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</si>
  <si>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</si>
  <si>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</si>
  <si>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</si>
  <si>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</si>
  <si>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</si>
  <si>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</si>
  <si>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</si>
  <si>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</si>
  <si>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</si>
  <si>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</si>
  <si>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</si>
  <si>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</si>
  <si>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</si>
  <si>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</si>
  <si>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</si>
  <si>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</si>
  <si>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</si>
  <si>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</si>
  <si>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</si>
  <si>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</si>
  <si>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</si>
  <si>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</si>
  <si>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</si>
  <si>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</si>
  <si>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</si>
  <si>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</si>
  <si>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</si>
  <si>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</si>
  <si>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</si>
  <si>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</si>
  <si>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</si>
  <si>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</si>
  <si>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</si>
  <si>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</si>
  <si>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</si>
  <si>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</si>
  <si>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</si>
  <si>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</si>
  <si>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</si>
  <si>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</si>
  <si>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</si>
  <si>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</si>
  <si>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</si>
  <si>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</si>
  <si>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</si>
  <si>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</si>
  <si>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</si>
  <si>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</si>
  <si>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</si>
  <si>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</si>
  <si>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</si>
  <si>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</si>
  <si>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</si>
  <si>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</si>
  <si>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</si>
  <si>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</si>
  <si>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</si>
  <si>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</si>
  <si>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</si>
  <si>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</si>
  <si>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</si>
  <si>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</si>
  <si>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</si>
  <si>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</si>
  <si>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</si>
  <si>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</si>
  <si>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</si>
  <si>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</si>
  <si>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</si>
  <si>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</si>
  <si>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</si>
  <si>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</si>
  <si>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</si>
  <si>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</si>
  <si>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</si>
  <si>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</si>
  <si>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</si>
  <si>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</si>
  <si>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</si>
  <si>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</si>
  <si>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</si>
  <si>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</si>
  <si>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</si>
  <si>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</si>
  <si>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</si>
  <si>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</si>
  <si>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</si>
  <si>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</si>
  <si>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</si>
  <si>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</si>
  <si>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</si>
  <si>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</si>
  <si>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</si>
  <si>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</si>
  <si>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</si>
  <si>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</si>
  <si>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</si>
  <si>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</si>
  <si>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</si>
  <si>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</si>
  <si>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</si>
  <si>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</si>
  <si>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</si>
  <si>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</si>
  <si>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</si>
  <si>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</si>
  <si>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</si>
  <si>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</si>
  <si>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</si>
  <si>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</si>
  <si>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</si>
  <si>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</si>
  <si>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</si>
  <si>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</si>
  <si>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</si>
  <si>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</si>
  <si>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</si>
  <si>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</si>
  <si>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</si>
  <si>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</si>
  <si>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</si>
  <si>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</si>
  <si>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</si>
  <si>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</si>
  <si>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</si>
  <si>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</si>
  <si>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</si>
  <si>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</si>
  <si>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</si>
  <si>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</si>
  <si>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</si>
  <si>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</si>
  <si>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</si>
  <si>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</si>
  <si>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</si>
  <si>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</si>
  <si>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</si>
  <si>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</si>
  <si>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</si>
  <si>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</si>
  <si>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</si>
  <si>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</si>
  <si>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</si>
  <si>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</si>
  <si>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</si>
  <si>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</si>
  <si>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</si>
  <si>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</si>
  <si>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</si>
  <si>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</si>
  <si>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</si>
  <si>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</si>
  <si>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</si>
  <si>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</si>
  <si>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</si>
  <si>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</si>
  <si>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</si>
  <si>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</si>
  <si>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</si>
  <si>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</si>
  <si>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</si>
  <si>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</si>
  <si>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</si>
  <si>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</si>
  <si>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</si>
  <si>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</si>
  <si>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</si>
  <si>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</si>
  <si>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</si>
  <si>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</si>
  <si>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</si>
  <si>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</si>
  <si>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</si>
  <si>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</si>
  <si>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</si>
  <si>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</si>
  <si>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</si>
  <si>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</si>
  <si>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</si>
  <si>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</si>
  <si>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</si>
  <si>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</si>
  <si>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</si>
  <si>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</si>
  <si>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</si>
  <si>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</si>
  <si>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</si>
  <si>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</si>
  <si>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</si>
  <si>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</si>
  <si>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</si>
  <si>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</si>
  <si>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</si>
  <si>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</si>
  <si>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</si>
  <si>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</si>
  <si>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</si>
  <si>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</si>
  <si>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</si>
  <si>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</si>
  <si>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</si>
  <si>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</si>
  <si>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</si>
  <si>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</si>
  <si>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</si>
  <si>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</si>
  <si>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</si>
  <si>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</si>
  <si>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</si>
  <si>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</si>
  <si>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</si>
  <si>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</si>
  <si>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</si>
  <si>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</si>
  <si>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</si>
  <si>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</si>
  <si>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</si>
  <si>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</si>
  <si>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</si>
  <si>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</si>
  <si>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</si>
  <si>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</si>
  <si>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</si>
  <si>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</si>
  <si>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</si>
  <si>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</si>
  <si>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</si>
  <si>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</si>
  <si>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</si>
  <si>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</si>
  <si>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</si>
  <si>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</si>
  <si>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</si>
  <si>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</si>
  <si>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</si>
  <si>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</si>
  <si>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</si>
  <si>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</si>
  <si>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</si>
  <si>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</si>
  <si>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</si>
  <si>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</si>
  <si>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</si>
  <si>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</si>
  <si>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</si>
  <si>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</si>
  <si>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</si>
  <si>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</si>
  <si>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</si>
  <si>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</si>
  <si>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</si>
  <si>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</si>
  <si>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</si>
  <si>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</si>
  <si>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</si>
  <si>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</si>
  <si>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</si>
  <si>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</si>
  <si>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</si>
  <si>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</si>
  <si>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</si>
  <si>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</si>
  <si>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</si>
  <si>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</si>
  <si>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</si>
  <si>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</si>
  <si>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</si>
  <si>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</si>
  <si>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</si>
  <si>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</si>
  <si>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</si>
  <si>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</si>
  <si>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</si>
  <si>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</si>
  <si>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</si>
  <si>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</si>
  <si>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</si>
  <si>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</si>
  <si>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</si>
  <si>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</si>
  <si>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</si>
  <si>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</si>
  <si>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</si>
  <si>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</si>
  <si>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</si>
  <si>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</si>
  <si>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</si>
  <si>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</si>
  <si>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</si>
  <si>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</si>
  <si>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</si>
  <si>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</si>
  <si>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</si>
  <si>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</si>
  <si>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</si>
  <si>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</si>
  <si>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</si>
  <si>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</si>
  <si>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</si>
  <si>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</si>
  <si>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</si>
  <si>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</si>
  <si>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</si>
  <si>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</si>
  <si>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</si>
  <si>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</si>
  <si>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</si>
  <si>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</si>
  <si>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</si>
  <si>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</si>
  <si>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</si>
  <si>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</si>
  <si>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</si>
  <si>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</si>
  <si>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</si>
  <si>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</si>
  <si>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</si>
  <si>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</si>
  <si>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</si>
  <si>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</si>
  <si>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</si>
  <si>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</si>
  <si>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</si>
  <si>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</si>
  <si>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</si>
  <si>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</si>
  <si>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</si>
  <si>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</si>
  <si>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</si>
  <si>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</si>
  <si>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</si>
  <si>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</si>
  <si>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</si>
  <si>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</si>
  <si>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</si>
  <si>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</si>
  <si>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</si>
  <si>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</si>
  <si>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</si>
  <si>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</si>
  <si>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</si>
  <si>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</si>
  <si>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</si>
  <si>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</si>
  <si>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</si>
  <si>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</si>
  <si>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</si>
  <si>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</si>
  <si>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</si>
  <si>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</si>
  <si>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</si>
  <si>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</si>
  <si>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</si>
  <si>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</si>
  <si>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</si>
  <si>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</si>
  <si>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</si>
  <si>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</si>
  <si>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</si>
  <si>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</si>
  <si>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</si>
  <si>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</si>
  <si>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</si>
  <si>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</si>
  <si>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</si>
  <si>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</si>
  <si>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</si>
  <si>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</si>
  <si>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</si>
  <si>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</si>
  <si>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</si>
  <si>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</si>
  <si>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</si>
  <si>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</si>
  <si>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</si>
  <si>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</si>
  <si>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</si>
  <si>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</si>
  <si>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</si>
  <si>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</si>
  <si>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</si>
  <si>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</si>
  <si>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</si>
  <si>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</si>
  <si>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</si>
  <si>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</si>
  <si>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</si>
  <si>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</si>
  <si>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</si>
  <si>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</si>
  <si>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</si>
  <si>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</si>
  <si>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</si>
  <si>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</si>
  <si>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</si>
  <si>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</si>
  <si>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</si>
  <si>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</si>
  <si>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</si>
  <si>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</si>
  <si>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</si>
  <si>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</si>
  <si>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</si>
  <si>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</si>
  <si>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</si>
  <si>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</si>
  <si>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</si>
  <si>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</si>
  <si>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</si>
  <si>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</si>
  <si>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</si>
  <si>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</si>
  <si>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</si>
  <si>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</si>
  <si>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</si>
  <si>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</si>
  <si>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</si>
  <si>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</si>
  <si>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</si>
  <si>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</si>
  <si>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</si>
  <si>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</si>
  <si>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</si>
  <si>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</si>
  <si>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</si>
  <si>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</si>
  <si>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</si>
  <si>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</si>
  <si>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</si>
  <si>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</si>
  <si>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</si>
  <si>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</si>
  <si>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</si>
  <si>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</si>
  <si>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</si>
  <si>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</si>
  <si>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</si>
  <si>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</si>
  <si>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</si>
  <si>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</si>
  <si>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</si>
  <si>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</si>
  <si>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</si>
  <si>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</si>
  <si>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</si>
  <si>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</si>
  <si>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</si>
  <si>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</si>
  <si>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</si>
  <si>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</si>
  <si>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</si>
  <si>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</si>
  <si>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</si>
  <si>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</si>
  <si>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</si>
  <si>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</si>
  <si>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</si>
  <si>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</si>
  <si>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</si>
  <si>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</si>
  <si>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</si>
  <si>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</si>
  <si>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</si>
  <si>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</si>
  <si>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</si>
  <si>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</si>
  <si>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</si>
  <si>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</si>
  <si>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</si>
  <si>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</si>
  <si>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</si>
  <si>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</si>
  <si>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</si>
  <si>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</si>
  <si>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</si>
  <si>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</si>
  <si>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</si>
  <si>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</si>
  <si>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</si>
  <si>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</si>
  <si>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</si>
  <si>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</si>
  <si>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</si>
  <si>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</si>
  <si>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</si>
  <si>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</si>
  <si>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</si>
  <si>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</si>
  <si>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</si>
  <si>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</si>
  <si>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</si>
  <si>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</si>
  <si>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</si>
  <si>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</si>
  <si>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</si>
  <si>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</si>
  <si>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</si>
  <si>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</si>
  <si>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</si>
  <si>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</si>
  <si>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</si>
  <si>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</si>
  <si>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</si>
  <si>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</si>
  <si>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</si>
  <si>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</si>
  <si>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</si>
  <si>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</si>
  <si>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</si>
  <si>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</si>
  <si>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</si>
  <si>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</si>
  <si>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</si>
  <si>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</si>
  <si>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</si>
  <si>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</si>
  <si>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</si>
  <si>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</si>
  <si>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</si>
  <si>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</si>
  <si>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</si>
  <si>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</si>
  <si>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</si>
  <si>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</si>
  <si>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</si>
  <si>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</si>
  <si>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</si>
  <si>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</si>
  <si>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</si>
  <si>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</si>
  <si>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</si>
  <si>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</si>
  <si>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</si>
  <si>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</si>
  <si>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</si>
  <si>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</si>
  <si>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</si>
  <si>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</si>
  <si>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</si>
  <si>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</si>
  <si>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</si>
  <si>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</si>
  <si>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</si>
  <si>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</si>
  <si>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</si>
  <si>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</si>
  <si>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</si>
  <si>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</si>
  <si>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</si>
  <si>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</si>
  <si>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</si>
  <si>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</si>
  <si>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</si>
  <si>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</si>
  <si>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</si>
  <si>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</si>
  <si>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</si>
  <si>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</si>
  <si>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</si>
  <si>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</si>
  <si>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</si>
  <si>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</si>
  <si>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</si>
  <si>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</si>
  <si>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</si>
  <si>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</si>
  <si>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</si>
  <si>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</si>
  <si>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</si>
  <si>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</si>
  <si>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</si>
  <si>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</si>
  <si>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</si>
  <si>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</si>
  <si>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</si>
  <si>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</si>
  <si>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</si>
  <si>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</si>
  <si>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</si>
  <si>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</si>
  <si>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</si>
  <si>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</si>
  <si>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</si>
  <si>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</si>
  <si>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</si>
  <si>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</si>
  <si>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</si>
  <si>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</si>
  <si>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</si>
  <si>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</si>
  <si>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</si>
  <si>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</si>
  <si>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</si>
  <si>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</si>
  <si>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</si>
  <si>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</si>
  <si>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</si>
  <si>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</si>
  <si>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</si>
  <si>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</si>
  <si>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</si>
  <si>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</si>
  <si>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</si>
  <si>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</si>
  <si>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</si>
  <si>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</si>
  <si>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</si>
  <si>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</si>
  <si>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</si>
  <si>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</si>
  <si>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</si>
  <si>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</si>
  <si>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</si>
  <si>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</si>
  <si>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</si>
  <si>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</si>
  <si>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</si>
  <si>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</si>
  <si>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</si>
  <si>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</si>
  <si>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</si>
  <si>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</si>
  <si>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</si>
  <si>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</si>
  <si>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</si>
  <si>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</si>
  <si>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</si>
  <si>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</si>
  <si>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</si>
  <si>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</si>
  <si>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</si>
  <si>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</si>
  <si>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</si>
  <si>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</si>
  <si>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</si>
  <si>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</si>
  <si>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</si>
  <si>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</si>
  <si>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</si>
  <si>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</si>
  <si>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</si>
  <si>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</si>
  <si>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</si>
  <si>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</si>
  <si>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</si>
  <si>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</si>
  <si>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</si>
  <si>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</si>
  <si>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</si>
  <si>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</si>
  <si>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</si>
  <si>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</si>
  <si>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</si>
  <si>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</si>
  <si>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</si>
  <si>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</si>
  <si>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</si>
  <si>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</si>
  <si>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</si>
  <si>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</si>
  <si>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</si>
  <si>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</si>
  <si>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</si>
  <si>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</si>
  <si>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</si>
  <si>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</si>
  <si>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</si>
  <si>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</si>
  <si>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</si>
  <si>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</si>
  <si>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</si>
  <si>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</si>
  <si>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</si>
  <si>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</si>
  <si>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</si>
  <si>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</si>
  <si>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</si>
  <si>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</si>
  <si>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</si>
  <si>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</si>
  <si>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</si>
  <si>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</si>
  <si>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</si>
  <si>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</si>
  <si>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</si>
  <si>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</si>
  <si>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</si>
  <si>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</si>
  <si>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</si>
  <si>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</si>
  <si>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</si>
  <si>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</si>
  <si>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</si>
  <si>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</si>
  <si>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</si>
  <si>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</si>
  <si>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</si>
  <si>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</si>
  <si>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</si>
  <si>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</si>
  <si>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</si>
  <si>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</si>
  <si>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</si>
  <si>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</si>
  <si>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</si>
  <si>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</si>
  <si>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</si>
  <si>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</si>
  <si>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</si>
  <si>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</si>
  <si>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</si>
  <si>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</si>
  <si>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</si>
  <si>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</si>
  <si>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</si>
  <si>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</si>
  <si>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</si>
  <si>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</si>
  <si>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</si>
  <si>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</si>
  <si>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</si>
  <si>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</si>
  <si>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</si>
  <si>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</si>
  <si>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</si>
  <si>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</si>
  <si>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</si>
  <si>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</si>
  <si>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</si>
  <si>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</si>
  <si>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</si>
  <si>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</si>
  <si>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</si>
  <si>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</si>
  <si>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</si>
  <si>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</si>
  <si>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</si>
  <si>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</si>
  <si>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</si>
  <si>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</si>
  <si>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</si>
  <si>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</si>
  <si>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</si>
  <si>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</si>
  <si>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</si>
  <si>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</si>
  <si>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</si>
  <si>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</si>
  <si>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</si>
  <si>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</si>
  <si>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</si>
  <si>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</si>
  <si>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</si>
  <si>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</si>
  <si>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</si>
  <si>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</si>
  <si>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</si>
  <si>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</si>
  <si>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</si>
  <si>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</si>
  <si>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</si>
  <si>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</si>
  <si>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</si>
  <si>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</si>
  <si>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</si>
  <si>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</si>
  <si>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</si>
  <si>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</si>
  <si>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</si>
  <si>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</si>
  <si>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</si>
  <si>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</si>
  <si>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</si>
  <si>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</si>
  <si>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</si>
  <si>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</si>
  <si>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</si>
  <si>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</si>
  <si>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</si>
  <si>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</si>
  <si>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</si>
  <si>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</si>
  <si>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</si>
  <si>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</si>
  <si>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</si>
  <si>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</si>
  <si>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</si>
  <si>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</si>
  <si>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</si>
  <si>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</si>
  <si>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</si>
  <si>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</si>
  <si>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</si>
  <si>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</si>
  <si>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</si>
  <si>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</si>
  <si>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</si>
  <si>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</si>
  <si>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</si>
  <si>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</si>
  <si>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</si>
  <si>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</si>
  <si>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</si>
  <si>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</si>
  <si>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</si>
  <si>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</si>
  <si>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</si>
  <si>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</si>
  <si>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</si>
  <si>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</si>
  <si>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</si>
  <si>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</si>
  <si>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</si>
  <si>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</si>
  <si>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</si>
  <si>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</si>
  <si>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</si>
  <si>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</si>
  <si>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</si>
  <si>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</si>
  <si>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</si>
  <si>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</si>
  <si>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</si>
  <si>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</si>
  <si>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</si>
  <si>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</si>
  <si>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</si>
  <si>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</si>
  <si>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</si>
  <si>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</si>
  <si>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</si>
  <si>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</si>
  <si>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</si>
  <si>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</si>
  <si>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</si>
  <si>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</si>
  <si>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</si>
  <si>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</si>
  <si>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</si>
  <si>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</si>
  <si>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</si>
  <si>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</si>
  <si>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</si>
  <si>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</si>
  <si>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</si>
  <si>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</si>
  <si>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</si>
  <si>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</si>
  <si>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</si>
  <si>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</si>
  <si>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</si>
  <si>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</si>
  <si>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</si>
  <si>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</si>
  <si>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</si>
  <si>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</si>
  <si>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</si>
  <si>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</si>
  <si>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</si>
  <si>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</si>
  <si>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</si>
  <si>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</si>
  <si>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</si>
  <si>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</si>
  <si>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</si>
  <si>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</si>
  <si>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</si>
  <si>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</si>
  <si>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</si>
  <si>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</si>
  <si>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</si>
  <si>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</si>
  <si>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</si>
  <si>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</si>
  <si>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</si>
  <si>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</si>
  <si>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</si>
  <si>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</si>
  <si>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</si>
  <si>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</si>
  <si>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</si>
  <si>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</si>
  <si>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</si>
  <si>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</si>
  <si>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</si>
  <si>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</si>
  <si>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</si>
  <si>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</si>
  <si>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</si>
  <si>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</si>
  <si>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</si>
  <si>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</si>
  <si>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</si>
  <si>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</si>
  <si>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</si>
  <si>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</si>
  <si>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</si>
  <si>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</si>
  <si>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</si>
  <si>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</si>
  <si>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</si>
  <si>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</si>
  <si>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</si>
  <si>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</si>
  <si>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</si>
  <si>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</si>
  <si>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</si>
  <si>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</si>
  <si>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</si>
  <si>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</si>
  <si>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</si>
  <si>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</si>
  <si>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</si>
  <si>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</si>
  <si>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</si>
  <si>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</si>
  <si>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</si>
  <si>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</si>
  <si>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</si>
  <si>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</si>
  <si>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</si>
  <si>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</si>
  <si>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</si>
  <si>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</si>
  <si>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</si>
  <si>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</si>
  <si>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</si>
  <si>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</si>
  <si>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</si>
  <si>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</si>
  <si>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</si>
  <si>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</si>
  <si>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</si>
  <si>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</si>
  <si>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</si>
  <si>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</si>
  <si>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</si>
  <si>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</si>
  <si>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</si>
  <si>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</si>
  <si>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</si>
  <si>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</si>
  <si>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</si>
  <si>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</si>
  <si>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</si>
  <si>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</si>
  <si>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</si>
  <si>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</si>
  <si>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</si>
  <si>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</si>
  <si>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</si>
  <si>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</si>
  <si>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</si>
  <si>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</si>
  <si>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</si>
  <si>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</si>
  <si>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</si>
  <si>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</si>
  <si>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</si>
  <si>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</si>
  <si>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</si>
  <si>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</si>
  <si>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</si>
  <si>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</si>
  <si>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</si>
  <si>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</si>
  <si>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</si>
  <si>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</si>
  <si>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</si>
  <si>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</si>
  <si>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</si>
  <si>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</si>
  <si>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</si>
  <si>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</si>
  <si>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</si>
  <si>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</si>
  <si>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</si>
  <si>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</si>
  <si>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</si>
  <si>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</si>
  <si>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</si>
  <si>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</si>
  <si>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</si>
  <si>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</si>
  <si>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</si>
  <si>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</si>
  <si>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</si>
  <si>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</si>
  <si>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</si>
  <si>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</si>
  <si>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</si>
  <si>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</si>
  <si>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</si>
  <si>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</si>
  <si>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</si>
  <si>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</si>
  <si>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</si>
  <si>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</si>
  <si>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</si>
  <si>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</si>
  <si>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</si>
  <si>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</si>
  <si>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</si>
  <si>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</si>
  <si>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</si>
  <si>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</si>
  <si>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</si>
  <si>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</si>
  <si>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</si>
  <si>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</si>
  <si>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</si>
  <si>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</si>
  <si>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</si>
  <si>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</si>
  <si>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</si>
  <si>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</si>
  <si>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</si>
  <si>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</si>
  <si>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</si>
  <si>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</si>
  <si>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</si>
  <si>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</si>
  <si>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</si>
  <si>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</si>
  <si>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</si>
  <si>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</si>
  <si>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</si>
  <si>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</si>
  <si>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</si>
  <si>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</si>
  <si>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</si>
  <si>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</si>
  <si>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</si>
  <si>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</si>
  <si>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</si>
  <si>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</si>
  <si>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</si>
  <si>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</si>
  <si>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</si>
  <si>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</si>
  <si>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</si>
  <si>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</si>
  <si>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</si>
  <si>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</si>
  <si>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</si>
  <si>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</si>
  <si>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</si>
  <si>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</si>
  <si>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</si>
  <si>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</si>
  <si>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</si>
  <si>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</si>
  <si>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</si>
  <si>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</si>
  <si>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</si>
  <si>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</si>
  <si>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</si>
  <si>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</si>
  <si>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</si>
  <si>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</si>
  <si>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</si>
  <si>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</si>
  <si>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</si>
  <si>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</si>
  <si>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</si>
  <si>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</si>
  <si>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</si>
  <si>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</si>
  <si>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</si>
  <si>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</si>
  <si>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</si>
  <si>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</si>
  <si>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</si>
  <si>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</si>
  <si>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</si>
  <si>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</si>
  <si>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</si>
  <si>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</si>
  <si>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</si>
  <si>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</si>
  <si>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</si>
  <si>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</si>
  <si>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</si>
  <si>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</si>
  <si>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</si>
  <si>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</si>
  <si>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</si>
  <si>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</si>
  <si>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</si>
  <si>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</si>
  <si>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</si>
  <si>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</si>
  <si>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</si>
  <si>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</si>
  <si>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</si>
  <si>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</si>
  <si>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</si>
  <si>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</si>
  <si>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</si>
  <si>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</si>
  <si>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</si>
  <si>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</si>
  <si>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</si>
  <si>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</si>
  <si>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</si>
  <si>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</si>
  <si>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</si>
  <si>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</si>
  <si>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</si>
  <si>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</si>
  <si>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</si>
  <si>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</si>
  <si>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</si>
  <si>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</si>
  <si>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</si>
  <si>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</si>
  <si>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</si>
  <si>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</si>
  <si>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</si>
  <si>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</si>
  <si>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</si>
  <si>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</si>
  <si>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</si>
  <si>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</si>
  <si>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</si>
  <si>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</si>
  <si>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</si>
  <si>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</si>
  <si>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</si>
  <si>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</si>
  <si>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</si>
  <si>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</si>
  <si>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</si>
  <si>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</si>
  <si>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</si>
  <si>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</si>
  <si>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</si>
  <si>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</si>
  <si>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</si>
  <si>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</si>
  <si>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</si>
  <si>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</si>
  <si>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</si>
  <si>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</si>
  <si>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</si>
  <si>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</si>
  <si>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</si>
  <si>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</si>
  <si>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</si>
  <si>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</si>
  <si>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</si>
  <si>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</si>
  <si>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</si>
  <si>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</si>
  <si>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</si>
  <si>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</si>
  <si>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</si>
  <si>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</si>
  <si>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</si>
  <si>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</si>
  <si>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</si>
  <si>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</si>
  <si>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</si>
  <si>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</si>
  <si>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</si>
  <si>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</si>
  <si>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</si>
  <si>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</si>
  <si>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</si>
  <si>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</si>
  <si>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</si>
  <si>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</si>
  <si>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</si>
  <si>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</si>
  <si>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</si>
  <si>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</si>
  <si>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</si>
  <si>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</si>
  <si>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</si>
  <si>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</si>
  <si>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</si>
  <si>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</si>
  <si>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</si>
  <si>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</si>
  <si>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</si>
  <si>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</si>
  <si>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</si>
  <si>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</si>
  <si>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</si>
  <si>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</si>
  <si>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</si>
  <si>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</si>
  <si>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</si>
  <si>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</si>
  <si>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</si>
  <si>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</si>
  <si>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</si>
  <si>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</si>
  <si>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</si>
  <si>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</si>
  <si>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</si>
  <si>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</si>
  <si>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</si>
  <si>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</si>
  <si>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</si>
  <si>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</si>
  <si>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</si>
  <si>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</si>
  <si>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</si>
  <si>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</si>
  <si>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</si>
  <si>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</si>
  <si>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</si>
  <si>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</si>
  <si>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</si>
  <si>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</si>
  <si>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</si>
  <si>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</si>
  <si>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</si>
  <si>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</si>
  <si>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</si>
  <si>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</si>
  <si>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</si>
  <si>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</si>
  <si>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</si>
  <si>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</si>
  <si>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</si>
  <si>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</si>
  <si>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</si>
  <si>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</si>
  <si>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</si>
  <si>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</si>
  <si>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</si>
  <si>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</si>
  <si>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</si>
  <si>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</si>
  <si>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</si>
  <si>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</si>
  <si>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</si>
  <si>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</si>
  <si>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</si>
  <si>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</si>
  <si>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</si>
  <si>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</si>
  <si>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</si>
  <si>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</si>
  <si>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</si>
  <si>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</si>
  <si>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</si>
  <si>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</si>
  <si>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</si>
  <si>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</si>
  <si>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</si>
  <si>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</si>
  <si>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</si>
  <si>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</si>
  <si>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</si>
  <si>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</si>
  <si>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</si>
  <si>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</si>
  <si>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</si>
  <si>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</si>
  <si>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</si>
  <si>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</si>
  <si>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</si>
  <si>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</si>
  <si>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</si>
  <si>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</si>
  <si>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</si>
  <si>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</si>
  <si>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</si>
  <si>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</si>
  <si>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</si>
  <si>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</si>
  <si>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</si>
  <si>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</si>
  <si>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</si>
  <si>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</si>
  <si>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</si>
  <si>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</si>
  <si>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</si>
  <si>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</si>
  <si>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</si>
  <si>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</si>
  <si>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</si>
  <si>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</si>
  <si>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</si>
  <si>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</si>
  <si>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</si>
  <si>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</si>
  <si>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</si>
  <si>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</si>
  <si>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</si>
  <si>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</si>
  <si>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</si>
  <si>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</si>
  <si>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</si>
  <si>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</si>
  <si>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</si>
  <si>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</si>
  <si>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</si>
  <si>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</si>
  <si>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</si>
  <si>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</si>
  <si>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</si>
  <si>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</si>
  <si>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</si>
  <si>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</si>
  <si>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</si>
  <si>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</si>
  <si>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</si>
  <si>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</si>
  <si>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</si>
  <si>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</si>
  <si>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</si>
  <si>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</si>
  <si>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</si>
  <si>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</si>
  <si>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</si>
  <si>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</si>
  <si>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</si>
  <si>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</si>
  <si>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</si>
  <si>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</si>
  <si>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</si>
  <si>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</si>
  <si>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</si>
  <si>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</si>
  <si>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</si>
  <si>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</si>
  <si>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</si>
  <si>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</si>
  <si>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</si>
  <si>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</si>
  <si>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</si>
  <si>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</si>
  <si>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</si>
  <si>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</si>
  <si>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</si>
  <si>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</si>
  <si>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</si>
  <si>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</si>
  <si>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</si>
  <si>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</si>
  <si>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</si>
  <si>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</si>
  <si>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</si>
  <si>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</si>
  <si>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</si>
  <si>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</si>
  <si>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</si>
  <si>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</si>
  <si>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</si>
  <si>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</si>
  <si>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</si>
  <si>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</si>
  <si>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</si>
  <si>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</si>
  <si>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</si>
  <si>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</si>
  <si>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</si>
  <si>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</si>
  <si>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</si>
  <si>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</si>
  <si>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</si>
  <si>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</si>
  <si>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</si>
  <si>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</si>
  <si>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</si>
  <si>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</si>
  <si>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</si>
  <si>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</si>
  <si>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</si>
  <si>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</si>
  <si>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</si>
  <si>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</si>
  <si>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</si>
  <si>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</si>
  <si>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</si>
  <si>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</si>
  <si>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</si>
  <si>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</si>
  <si>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</si>
  <si>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</si>
  <si>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</si>
  <si>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</si>
  <si>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</si>
  <si>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</si>
  <si>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</si>
  <si>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</si>
  <si>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</si>
  <si>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</si>
  <si>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</si>
  <si>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</si>
  <si>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</si>
  <si>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</si>
  <si>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</si>
  <si>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</si>
  <si>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</si>
  <si>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</si>
  <si>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</si>
  <si>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</si>
  <si>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</si>
  <si>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</si>
  <si>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</si>
  <si>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</si>
  <si>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</si>
  <si>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</si>
  <si>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</si>
  <si>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</si>
  <si>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</si>
  <si>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</si>
  <si>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</si>
  <si>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</si>
  <si>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</si>
  <si>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</si>
  <si>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</si>
  <si>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</si>
  <si>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</si>
  <si>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</si>
  <si>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</si>
  <si>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</si>
  <si>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</si>
  <si>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</si>
  <si>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</si>
  <si>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</si>
  <si>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</si>
  <si>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</si>
  <si>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</si>
  <si>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</si>
  <si>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</si>
  <si>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</si>
  <si>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</si>
  <si>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</si>
  <si>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</si>
  <si>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</si>
  <si>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</si>
  <si>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</si>
  <si>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</si>
  <si>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</si>
  <si>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</si>
  <si>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</si>
  <si>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</si>
  <si>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</si>
  <si>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</si>
  <si>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</si>
  <si>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</si>
  <si>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</si>
  <si>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</si>
  <si>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</si>
  <si>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</si>
  <si>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</si>
  <si>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</si>
  <si>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</si>
  <si>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</si>
  <si>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</si>
  <si>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</si>
  <si>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</si>
  <si>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</si>
  <si>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</si>
  <si>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</si>
  <si>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</si>
  <si>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</si>
  <si>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</si>
  <si>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</si>
  <si>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</si>
  <si>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</si>
  <si>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</si>
  <si>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</si>
  <si>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</si>
  <si>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</si>
  <si>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</si>
  <si>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</si>
  <si>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</si>
  <si>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</si>
  <si>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</si>
  <si>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</si>
  <si>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</si>
  <si>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</si>
  <si>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</si>
  <si>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</si>
  <si>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</si>
  <si>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</si>
  <si>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</si>
  <si>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</si>
  <si>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</si>
  <si>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</si>
  <si>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</si>
  <si>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</si>
  <si>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</si>
  <si>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</si>
  <si>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</si>
  <si>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</si>
  <si>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</si>
  <si>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</si>
  <si>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</si>
  <si>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</si>
  <si>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</si>
  <si>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</si>
  <si>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</si>
  <si>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</si>
  <si>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</si>
  <si>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</si>
  <si>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</si>
  <si>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</si>
  <si>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</si>
  <si>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</si>
  <si>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</si>
  <si>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</si>
  <si>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</si>
  <si>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</si>
  <si>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</si>
  <si>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</si>
  <si>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</si>
  <si>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</si>
  <si>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</si>
  <si>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</si>
  <si>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</si>
  <si>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</si>
  <si>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</si>
  <si>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</si>
  <si>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</si>
  <si>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</si>
  <si>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</si>
  <si>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</si>
  <si>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</si>
  <si>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</si>
  <si>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</si>
  <si>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</si>
  <si>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</si>
  <si>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</si>
  <si>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</si>
  <si>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</si>
  <si>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</si>
  <si>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</si>
  <si>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</si>
  <si>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</si>
  <si>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</si>
  <si>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</si>
  <si>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</si>
  <si>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</si>
  <si>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</si>
  <si>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</si>
  <si>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</si>
  <si>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</si>
  <si>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</si>
  <si>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</si>
  <si>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</si>
  <si>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</si>
  <si>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</si>
  <si>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</si>
  <si>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</si>
  <si>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</si>
  <si>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</si>
  <si>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</si>
  <si>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</si>
  <si>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</si>
  <si>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</si>
  <si>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</si>
  <si>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</si>
  <si>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</si>
  <si>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</si>
  <si>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</si>
  <si>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</si>
  <si>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</si>
  <si>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</si>
  <si>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</si>
  <si>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</si>
  <si>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</si>
  <si>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</si>
  <si>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</si>
  <si>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</si>
  <si>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</si>
  <si>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</si>
  <si>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</si>
  <si>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</si>
  <si>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</si>
  <si>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</si>
  <si>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</si>
  <si>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</si>
  <si>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</si>
  <si>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</si>
  <si>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</si>
  <si>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</si>
  <si>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</si>
  <si>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</si>
  <si>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</si>
  <si>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</si>
  <si>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</si>
  <si>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</si>
  <si>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</si>
  <si>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</si>
  <si>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</si>
  <si>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</si>
  <si>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</si>
  <si>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</si>
  <si>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</si>
  <si>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</si>
  <si>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</si>
  <si>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</si>
  <si>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</si>
  <si>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</si>
  <si>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</si>
  <si>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</si>
  <si>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</si>
  <si>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</si>
  <si>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</si>
  <si>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</si>
  <si>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</si>
  <si>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</si>
  <si>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</si>
  <si>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</si>
  <si>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</si>
  <si>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</si>
  <si>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</si>
  <si>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</si>
  <si>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</si>
  <si>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</si>
  <si>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</si>
  <si>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</si>
  <si>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</si>
  <si>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</si>
  <si>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</si>
  <si>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</si>
  <si>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</si>
  <si>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</si>
  <si>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</si>
  <si>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</si>
  <si>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</si>
  <si>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</si>
  <si>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</si>
  <si>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</si>
  <si>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</si>
  <si>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</si>
  <si>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</si>
  <si>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</si>
  <si>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</si>
  <si>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</si>
  <si>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</si>
  <si>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</si>
  <si>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</si>
  <si>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</si>
  <si>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</si>
  <si>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</si>
  <si>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</si>
  <si>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</si>
  <si>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</si>
  <si>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</si>
  <si>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</si>
  <si>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</si>
  <si>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</si>
  <si>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</si>
  <si>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</si>
  <si>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</si>
  <si>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</si>
  <si>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</si>
  <si>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</si>
  <si>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</si>
  <si>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</si>
  <si>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</si>
  <si>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</si>
  <si>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</si>
  <si>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</si>
  <si>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</si>
  <si>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</si>
  <si>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</si>
  <si>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</si>
  <si>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</si>
  <si>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</si>
  <si>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</si>
  <si>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</si>
  <si>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</si>
  <si>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</si>
  <si>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</si>
  <si>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</si>
  <si>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</si>
  <si>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</si>
  <si>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</si>
  <si>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</si>
  <si>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</si>
  <si>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</si>
  <si>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</si>
  <si>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</si>
  <si>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</si>
  <si>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</si>
  <si>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</si>
  <si>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</si>
  <si>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</si>
  <si>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</si>
  <si>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</si>
  <si>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</si>
  <si>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</si>
  <si>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</si>
  <si>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</si>
  <si>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</si>
  <si>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</si>
  <si>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</si>
  <si>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</si>
  <si>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</si>
  <si>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</si>
  <si>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</si>
  <si>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</si>
  <si>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</si>
  <si>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</si>
  <si>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</si>
  <si>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</si>
  <si>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</si>
  <si>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</si>
  <si>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</si>
  <si>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</si>
  <si>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</si>
  <si>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</si>
  <si>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</si>
  <si>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</si>
  <si>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</si>
  <si>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</si>
  <si>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</si>
  <si>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</si>
  <si>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</si>
  <si>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</si>
  <si>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</si>
  <si>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</si>
  <si>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</si>
  <si>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</si>
  <si>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</si>
  <si>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</si>
  <si>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</si>
  <si>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</si>
  <si>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</si>
  <si>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</si>
  <si>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</si>
  <si>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</si>
  <si>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</si>
  <si>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</si>
  <si>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</si>
  <si>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</si>
  <si>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</si>
  <si>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</si>
  <si>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</si>
  <si>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</si>
  <si>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</si>
  <si>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</si>
  <si>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</si>
  <si>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</si>
  <si>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</si>
  <si>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</si>
  <si>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</si>
  <si>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</si>
  <si>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</si>
  <si>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</si>
  <si>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</si>
  <si>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</si>
  <si>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</si>
  <si>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</si>
  <si>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</si>
  <si>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</si>
  <si>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</si>
  <si>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</si>
  <si>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</si>
  <si>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</si>
  <si>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</si>
  <si>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</si>
  <si>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</si>
  <si>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</si>
  <si>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</si>
  <si>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</si>
  <si>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</si>
  <si>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</si>
  <si>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</si>
  <si>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</si>
  <si>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</si>
  <si>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</si>
  <si>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</si>
  <si>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</si>
  <si>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</si>
  <si>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</si>
  <si>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</si>
  <si>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</si>
  <si>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</si>
  <si>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</si>
  <si>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</si>
  <si>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</si>
  <si>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</si>
  <si>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</si>
  <si>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</si>
  <si>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</si>
  <si>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</si>
  <si>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</si>
  <si>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</si>
  <si>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</si>
  <si>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</si>
  <si>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</si>
  <si>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</si>
  <si>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</si>
  <si>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</si>
  <si>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</si>
  <si>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</si>
  <si>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</si>
  <si>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</si>
  <si>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</si>
  <si>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</si>
  <si>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</si>
  <si>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</si>
  <si>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</si>
  <si>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</si>
  <si>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</si>
  <si>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</si>
  <si>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</si>
  <si>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</si>
  <si>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</si>
  <si>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</si>
  <si>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</si>
  <si>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</si>
  <si>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</si>
  <si>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</si>
  <si>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</si>
  <si>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</si>
  <si>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</si>
  <si>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</si>
  <si>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</si>
  <si>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</si>
  <si>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</si>
  <si>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</si>
  <si>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</si>
  <si>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</si>
  <si>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</si>
  <si>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</si>
  <si>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</si>
  <si>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</si>
  <si>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</si>
  <si>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</si>
  <si>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</si>
  <si>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</si>
  <si>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</si>
  <si>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</si>
  <si>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</si>
  <si>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</si>
  <si>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</si>
  <si>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</si>
  <si>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</si>
  <si>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</si>
  <si>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</si>
  <si>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</si>
  <si>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</si>
  <si>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</si>
  <si>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</si>
  <si>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</si>
  <si>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</si>
  <si>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</si>
  <si>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</si>
  <si>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</si>
  <si>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</si>
  <si>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</si>
  <si>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</si>
  <si>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</si>
  <si>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</si>
  <si>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</si>
  <si>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</si>
  <si>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</si>
  <si>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</si>
  <si>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</si>
  <si>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</si>
  <si>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</si>
  <si>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</si>
  <si>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</si>
  <si>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</si>
  <si>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</si>
  <si>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</si>
  <si>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</si>
  <si>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</si>
  <si>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</si>
  <si>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</si>
  <si>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</si>
  <si>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</si>
  <si>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</si>
  <si>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</si>
  <si>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</si>
  <si>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</si>
  <si>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</si>
  <si>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</si>
  <si>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</si>
  <si>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</si>
  <si>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</si>
  <si>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</si>
  <si>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</si>
  <si>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</si>
  <si>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</si>
  <si>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</si>
  <si>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</si>
  <si>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</si>
  <si>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</si>
  <si>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</si>
  <si>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</si>
  <si>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</si>
  <si>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</si>
  <si>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</si>
  <si>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</si>
  <si>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</si>
  <si>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</si>
  <si>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</si>
  <si>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</si>
  <si>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</si>
  <si>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</si>
  <si>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</si>
  <si>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</si>
  <si>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</si>
  <si>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</si>
  <si>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</si>
  <si>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</si>
  <si>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</si>
  <si>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</si>
  <si>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</si>
  <si>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</si>
  <si>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</si>
  <si>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</si>
  <si>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</si>
  <si>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</si>
  <si>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</si>
  <si>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</si>
  <si>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</si>
  <si>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</si>
  <si>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</si>
  <si>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</si>
  <si>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</si>
  <si>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</si>
  <si>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</si>
  <si>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</si>
  <si>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</si>
  <si>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</si>
  <si>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</si>
  <si>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</si>
  <si>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</si>
  <si>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</si>
  <si>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</si>
  <si>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</si>
  <si>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</si>
  <si>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</si>
  <si>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</si>
  <si>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</si>
  <si>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</si>
  <si>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</si>
  <si>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</si>
  <si>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</si>
  <si>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</si>
  <si>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</si>
  <si>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</si>
  <si>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</si>
  <si>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</si>
  <si>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</si>
  <si>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</si>
  <si>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</si>
  <si>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</si>
  <si>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</si>
  <si>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</si>
  <si>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</si>
  <si>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</si>
  <si>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</si>
  <si>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</si>
  <si>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</si>
  <si>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</si>
  <si>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</si>
  <si>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</si>
  <si>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</si>
  <si>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</si>
  <si>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</si>
  <si>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</si>
  <si>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</si>
  <si>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</si>
  <si>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</si>
  <si>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</si>
  <si>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</si>
  <si>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</si>
  <si>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</si>
  <si>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</si>
  <si>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</si>
  <si>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</si>
  <si>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</si>
  <si>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</si>
  <si>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</si>
  <si>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</si>
  <si>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</si>
  <si>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</si>
  <si>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</si>
  <si>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</si>
  <si>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</si>
  <si>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</si>
  <si>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</si>
  <si>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</si>
  <si>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</si>
  <si>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</si>
  <si>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</si>
  <si>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</si>
  <si>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</si>
  <si>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</si>
  <si>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</si>
  <si>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</si>
  <si>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</si>
  <si>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</si>
  <si>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</si>
  <si>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</si>
  <si>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</si>
  <si>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</si>
  <si>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</si>
  <si>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</si>
  <si>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</si>
  <si>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</si>
  <si>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</si>
  <si>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</si>
  <si>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</si>
  <si>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</si>
  <si>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</si>
  <si>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</si>
  <si>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</si>
  <si>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</si>
  <si>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</si>
  <si>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</si>
  <si>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</si>
  <si>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</si>
  <si>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</si>
  <si>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</si>
  <si>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</si>
  <si>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</si>
  <si>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</si>
  <si>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</si>
  <si>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</si>
  <si>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</si>
  <si>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</si>
  <si>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</si>
  <si>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</si>
  <si>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</si>
  <si>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</si>
  <si>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</si>
  <si>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</si>
  <si>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</si>
  <si>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</si>
  <si>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</si>
  <si>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</si>
  <si>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</si>
  <si>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</si>
  <si>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</si>
  <si>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</si>
  <si>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</si>
  <si>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</si>
  <si>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</si>
  <si>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</si>
  <si>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</si>
  <si>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</si>
  <si>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</si>
  <si>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</si>
  <si>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</si>
  <si>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</si>
  <si>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</si>
  <si>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</si>
  <si>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</si>
  <si>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</si>
  <si>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</si>
  <si>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</si>
  <si>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</si>
  <si>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</si>
  <si>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</si>
  <si>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</si>
  <si>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</si>
  <si>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</si>
  <si>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</si>
  <si>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</si>
  <si>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</si>
  <si>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</si>
  <si>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</si>
  <si>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</si>
  <si>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</si>
  <si>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</si>
  <si>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</si>
  <si>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</si>
  <si>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</si>
  <si>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</si>
  <si>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</si>
  <si>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</si>
  <si>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</si>
  <si>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</si>
  <si>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</si>
  <si>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</si>
  <si>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</si>
  <si>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</si>
  <si>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</si>
  <si>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</si>
  <si>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</si>
  <si>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</si>
  <si>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</si>
  <si>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</si>
  <si>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</si>
  <si>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</si>
  <si>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</si>
  <si>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</si>
  <si>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</si>
  <si>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</si>
  <si>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</si>
  <si>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</si>
  <si>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</si>
  <si>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</si>
  <si>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</si>
  <si>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</si>
  <si>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</si>
  <si>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</si>
  <si>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</si>
  <si>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</si>
  <si>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</si>
  <si>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</si>
  <si>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</si>
  <si>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</si>
  <si>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</si>
  <si>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</si>
  <si>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</si>
  <si>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</si>
  <si>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</si>
  <si>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</si>
  <si>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</si>
  <si>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</si>
  <si>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</si>
  <si>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</si>
  <si>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</si>
  <si>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</si>
  <si>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</si>
  <si>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</si>
  <si>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</si>
  <si>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</si>
  <si>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</si>
  <si>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</si>
  <si>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</si>
  <si>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</si>
  <si>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</si>
  <si>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</si>
  <si>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</si>
  <si>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</si>
  <si>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</si>
  <si>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</si>
  <si>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</si>
  <si>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</si>
  <si>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</si>
  <si>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</si>
  <si>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</si>
  <si>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</si>
  <si>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</si>
  <si>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</si>
  <si>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</si>
  <si>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</si>
  <si>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</si>
  <si>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</si>
  <si>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</si>
  <si>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</si>
  <si>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</si>
  <si>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</si>
  <si>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</si>
  <si>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</si>
  <si>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</si>
  <si>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</si>
  <si>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</si>
  <si>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</si>
  <si>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</si>
  <si>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</si>
  <si>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</si>
  <si>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</si>
  <si>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</si>
  <si>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</si>
  <si>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</si>
  <si>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</si>
  <si>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</si>
  <si>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</si>
  <si>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</si>
  <si>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</si>
  <si>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</si>
  <si>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</si>
  <si>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</si>
  <si>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</si>
  <si>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</si>
  <si>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</si>
  <si>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</si>
  <si>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</si>
  <si>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</si>
  <si>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</si>
  <si>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</si>
  <si>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</si>
  <si>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</si>
  <si>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</si>
  <si>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</si>
  <si>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</si>
  <si>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</si>
  <si>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</si>
  <si>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</si>
  <si>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</si>
  <si>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</si>
  <si>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</si>
  <si>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</si>
  <si>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</si>
  <si>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</si>
  <si>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</si>
  <si>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</si>
  <si>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</si>
  <si>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</si>
  <si>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</si>
  <si>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</si>
  <si>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</si>
  <si>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</si>
  <si>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</si>
  <si>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</si>
  <si>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</si>
  <si>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</si>
  <si>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</si>
  <si>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</si>
  <si>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</si>
  <si>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</si>
  <si>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</si>
  <si>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</si>
  <si>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</si>
  <si>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</si>
  <si>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</si>
  <si>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</si>
  <si>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</si>
  <si>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</si>
  <si>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</si>
  <si>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</si>
  <si>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</si>
  <si>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</si>
  <si>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</si>
  <si>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</si>
  <si>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</si>
  <si>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</si>
  <si>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</si>
  <si>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</si>
  <si>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</si>
  <si>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</si>
  <si>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</si>
  <si>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</si>
  <si>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</si>
  <si>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</si>
  <si>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</si>
  <si>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</si>
  <si>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</si>
  <si>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</si>
  <si>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</si>
  <si>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</si>
  <si>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</si>
  <si>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</si>
  <si>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</si>
  <si>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</si>
  <si>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</si>
  <si>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</si>
  <si>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</si>
  <si>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</si>
  <si>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</si>
  <si>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</si>
  <si>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</si>
  <si>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</si>
  <si>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</si>
  <si>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</si>
  <si>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</si>
  <si>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</si>
  <si>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</si>
  <si>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</si>
  <si>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</si>
  <si>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</si>
  <si>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</si>
  <si>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</si>
  <si>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</si>
  <si>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</si>
  <si>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</si>
  <si>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</si>
  <si>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</si>
  <si>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</si>
  <si>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</si>
  <si>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</si>
  <si>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</si>
  <si>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</si>
  <si>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</si>
  <si>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</si>
  <si>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</si>
  <si>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</si>
  <si>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</si>
  <si>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</si>
  <si>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</si>
  <si>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</si>
  <si>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</si>
  <si>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</si>
  <si>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</si>
  <si>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</si>
  <si>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</si>
  <si>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</si>
  <si>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</si>
  <si>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</si>
  <si>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</si>
  <si>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</si>
  <si>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</si>
  <si>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</si>
  <si>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</si>
  <si>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</si>
  <si>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</si>
  <si>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</si>
  <si>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</si>
  <si>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</si>
  <si>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</si>
  <si>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</si>
  <si>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</si>
  <si>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</si>
  <si>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</si>
  <si>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</si>
  <si>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</si>
  <si>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</si>
  <si>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</si>
  <si>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</si>
  <si>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</si>
  <si>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</si>
  <si>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</si>
  <si>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</si>
  <si>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</si>
  <si>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</si>
  <si>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</si>
  <si>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</si>
  <si>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</si>
  <si>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</si>
  <si>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</si>
  <si>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</si>
  <si>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</si>
  <si>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</si>
  <si>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</si>
  <si>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</si>
  <si>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</si>
  <si>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</si>
  <si>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</si>
  <si>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</si>
  <si>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</si>
  <si>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</si>
  <si>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</si>
  <si>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</si>
  <si>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</si>
  <si>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</si>
  <si>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</si>
  <si>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</si>
  <si>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</si>
  <si>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</si>
  <si>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</si>
  <si>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</si>
  <si>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</si>
  <si>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</si>
  <si>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</si>
  <si>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</si>
  <si>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</si>
  <si>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</si>
  <si>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</si>
  <si>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</si>
  <si>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</si>
  <si>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</si>
  <si>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</si>
  <si>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</si>
  <si>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</si>
  <si>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</si>
  <si>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</si>
  <si>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</si>
  <si>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</si>
  <si>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</si>
  <si>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</si>
  <si>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</si>
  <si>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</si>
  <si>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</si>
  <si>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</si>
  <si>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</si>
  <si>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</si>
  <si>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</si>
  <si>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</si>
  <si>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</si>
  <si>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</si>
  <si>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</si>
  <si>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</si>
  <si>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</si>
  <si>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</si>
  <si>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</si>
  <si>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</si>
  <si>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</si>
  <si>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</si>
  <si>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</si>
  <si>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</si>
  <si>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</si>
  <si>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</si>
  <si>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</si>
  <si>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</si>
  <si>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</si>
  <si>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</si>
  <si>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</si>
  <si>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</si>
  <si>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</si>
  <si>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</si>
  <si>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</si>
  <si>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</si>
  <si>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</si>
  <si>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</si>
  <si>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</si>
  <si>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</si>
  <si>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</si>
  <si>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</si>
  <si>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</si>
  <si>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</si>
  <si>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</si>
  <si>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</si>
  <si>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</si>
  <si>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</si>
  <si>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</si>
  <si>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</si>
  <si>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</si>
  <si>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</si>
  <si>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</si>
  <si>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</si>
  <si>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</si>
  <si>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</si>
  <si>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</si>
  <si>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</si>
  <si>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</si>
  <si>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</si>
  <si>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</si>
  <si>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</si>
  <si>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</si>
  <si>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</si>
  <si>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</si>
  <si>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</si>
  <si>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</si>
  <si>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</si>
  <si>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</si>
  <si>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</si>
  <si>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</si>
  <si>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</si>
  <si>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</si>
  <si>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</si>
  <si>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</si>
  <si>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</si>
  <si>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</si>
  <si>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</si>
  <si>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</si>
  <si>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</si>
  <si>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</si>
  <si>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</si>
  <si>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</si>
  <si>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</si>
  <si>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</si>
  <si>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</si>
  <si>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</si>
  <si>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</si>
  <si>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</si>
  <si>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</si>
  <si>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</si>
  <si>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</si>
  <si>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</si>
  <si>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</si>
  <si>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</si>
  <si>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</si>
  <si>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</si>
  <si>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</si>
  <si>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</si>
  <si>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</si>
  <si>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</si>
  <si>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</si>
  <si>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</si>
  <si>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</si>
  <si>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</si>
  <si>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</si>
  <si>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</si>
  <si>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</si>
  <si>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</si>
  <si>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</si>
  <si>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</si>
  <si>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</si>
  <si>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</si>
  <si>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</si>
  <si>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</si>
  <si>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</si>
  <si>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</si>
  <si>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</si>
  <si>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</si>
  <si>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</si>
  <si>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</si>
  <si>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</si>
  <si>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</si>
  <si>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</si>
  <si>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</si>
  <si>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</si>
  <si>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</si>
  <si>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</si>
  <si>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</si>
  <si>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</si>
  <si>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</si>
  <si>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</si>
  <si>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</si>
  <si>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</si>
  <si>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</si>
  <si>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</si>
  <si>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</si>
  <si>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</si>
  <si>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</si>
  <si>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</si>
  <si>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</si>
  <si>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</si>
  <si>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</si>
  <si>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</si>
  <si>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</si>
  <si>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</si>
  <si>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</si>
  <si>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</si>
  <si>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</si>
  <si>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</si>
  <si>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</si>
  <si>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</si>
  <si>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</si>
  <si>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</si>
  <si>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</si>
  <si>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</si>
  <si>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</si>
  <si>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</si>
  <si>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</si>
  <si>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</si>
  <si>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</si>
  <si>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</si>
  <si>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</si>
  <si>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</si>
  <si>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</si>
  <si>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</si>
  <si>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</si>
  <si>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</si>
  <si>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</si>
  <si>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</si>
  <si>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</si>
  <si>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</si>
  <si>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</si>
  <si>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</si>
  <si>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</si>
  <si>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</si>
  <si>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</si>
  <si>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</si>
  <si>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</si>
  <si>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</si>
  <si>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</si>
  <si>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</si>
  <si>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</si>
  <si>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</si>
  <si>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</si>
  <si>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</si>
  <si>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</si>
  <si>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</si>
  <si>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</si>
  <si>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</si>
  <si>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</si>
  <si>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</si>
  <si>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</si>
  <si>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</si>
  <si>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</si>
  <si>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</si>
  <si>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</si>
  <si>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</si>
  <si>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</si>
  <si>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</si>
  <si>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</si>
  <si>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</si>
  <si>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</si>
  <si>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</si>
  <si>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</si>
  <si>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</si>
  <si>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</si>
  <si>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</si>
  <si>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</si>
  <si>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</si>
  <si>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</si>
  <si>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</si>
  <si>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</si>
  <si>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</si>
  <si>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</si>
  <si>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</si>
  <si>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</si>
  <si>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</si>
  <si>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</si>
  <si>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</si>
  <si>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</si>
  <si>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</si>
  <si>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</si>
  <si>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</si>
  <si>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</si>
  <si>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</si>
  <si>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</si>
  <si>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</si>
  <si>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</si>
  <si>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</si>
  <si>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</si>
  <si>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</si>
  <si>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</si>
  <si>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</si>
  <si>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</si>
  <si>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</si>
  <si>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</si>
  <si>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</si>
  <si>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</si>
  <si>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</si>
  <si>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</si>
  <si>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</si>
  <si>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</si>
  <si>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</si>
  <si>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</si>
  <si>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</si>
  <si>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</si>
  <si>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</si>
  <si>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</si>
  <si>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</si>
  <si>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</si>
  <si>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</si>
  <si>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</si>
  <si>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</si>
  <si>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</si>
  <si>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</si>
  <si>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</si>
  <si>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</si>
  <si>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</si>
  <si>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</si>
  <si>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</si>
  <si>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</si>
  <si>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</si>
  <si>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</si>
  <si>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</si>
  <si>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</si>
  <si>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</si>
  <si>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</si>
  <si>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</si>
  <si>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</si>
  <si>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</si>
  <si>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</si>
  <si>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</si>
  <si>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</si>
  <si>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</si>
  <si>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</si>
  <si>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</si>
  <si>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</si>
  <si>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</si>
  <si>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</si>
  <si>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</si>
  <si>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</si>
  <si>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</si>
  <si>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</si>
  <si>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</si>
  <si>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</si>
  <si>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</si>
  <si>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</si>
  <si>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</si>
  <si>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</si>
  <si>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</si>
  <si>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</si>
  <si>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</si>
  <si>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</si>
  <si>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</si>
  <si>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</si>
  <si>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</si>
  <si>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</si>
  <si>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</si>
  <si>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</si>
  <si>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</si>
  <si>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</si>
  <si>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</si>
  <si>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</si>
  <si>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</si>
  <si>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</si>
  <si>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</si>
  <si>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</si>
  <si>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</si>
  <si>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</si>
  <si>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</si>
  <si>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</si>
  <si>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</si>
  <si>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</si>
  <si>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</si>
  <si>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</si>
  <si>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</si>
  <si>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</si>
  <si>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</si>
  <si>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</si>
  <si>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</si>
  <si>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</si>
  <si>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</si>
  <si>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</si>
  <si>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</si>
  <si>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</si>
  <si>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</si>
  <si>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</si>
  <si>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</si>
  <si>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</si>
  <si>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</si>
  <si>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</si>
  <si>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</si>
  <si>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</si>
  <si>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</si>
  <si>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</si>
  <si>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</si>
  <si>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</si>
  <si>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</si>
  <si>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</si>
  <si>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</si>
  <si>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</si>
  <si>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</si>
  <si>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</si>
  <si>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</si>
  <si>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</si>
  <si>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</si>
  <si>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</si>
  <si>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</si>
  <si>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</si>
  <si>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</si>
  <si>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</si>
  <si>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</si>
  <si>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</si>
  <si>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</si>
  <si>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</si>
  <si>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</si>
  <si>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</si>
  <si>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</si>
  <si>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</si>
  <si>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</si>
  <si>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</si>
  <si>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</si>
  <si>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</si>
  <si>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</si>
  <si>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</si>
  <si>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</si>
  <si>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</si>
  <si>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</si>
  <si>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</si>
  <si>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</si>
  <si>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</si>
  <si>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</si>
  <si>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</si>
  <si>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</si>
  <si>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</si>
  <si>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</si>
  <si>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</si>
  <si>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</si>
  <si>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</si>
  <si>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</si>
  <si>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</si>
  <si>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</si>
  <si>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</si>
  <si>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</si>
  <si>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</si>
  <si>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</si>
  <si>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</si>
  <si>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</si>
  <si>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</si>
  <si>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</si>
  <si>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</si>
  <si>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</si>
  <si>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</si>
  <si>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</si>
  <si>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</si>
  <si>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</si>
  <si>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</si>
  <si>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</si>
  <si>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</si>
  <si>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</si>
  <si>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</si>
  <si>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</si>
  <si>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</si>
  <si>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</si>
  <si>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</si>
  <si>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</si>
  <si>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</si>
  <si>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</si>
  <si>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</si>
  <si>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</si>
  <si>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</si>
  <si>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</si>
  <si>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</si>
  <si>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</si>
  <si>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</si>
  <si>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</si>
  <si>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</si>
  <si>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</si>
  <si>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</si>
  <si>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</si>
  <si>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</si>
  <si>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</si>
  <si>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</si>
  <si>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</si>
  <si>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</si>
  <si>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</si>
  <si>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</si>
  <si>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</si>
  <si>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</si>
  <si>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</si>
  <si>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</si>
  <si>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</si>
  <si>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</si>
  <si>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</si>
  <si>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</si>
  <si>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</si>
  <si>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</si>
  <si>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</si>
  <si>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</si>
  <si>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</si>
  <si>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</si>
  <si>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</si>
  <si>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</si>
  <si>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</si>
  <si>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</si>
  <si>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</si>
  <si>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</si>
  <si>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</si>
  <si>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</si>
  <si>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</si>
  <si>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</si>
  <si>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</si>
  <si>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</si>
  <si>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</si>
  <si>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</si>
  <si>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</si>
  <si>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</si>
  <si>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</si>
  <si>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</si>
  <si>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</si>
  <si>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</si>
  <si>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</si>
  <si>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</si>
  <si>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</si>
  <si>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</si>
  <si>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</si>
  <si>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</si>
  <si>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</si>
  <si>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</si>
  <si>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</si>
  <si>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</si>
  <si>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</si>
  <si>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</si>
  <si>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</si>
  <si>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</si>
  <si>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</si>
  <si>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</si>
  <si>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</si>
  <si>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</si>
  <si>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</si>
  <si>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</si>
  <si>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</si>
  <si>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</si>
  <si>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</si>
  <si>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</si>
  <si>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</si>
  <si>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</si>
  <si>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</si>
  <si>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</si>
  <si>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</si>
  <si>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</si>
  <si>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</si>
  <si>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</si>
  <si>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</si>
  <si>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</si>
  <si>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</si>
  <si>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</si>
  <si>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</si>
  <si>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</si>
  <si>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</si>
  <si>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</si>
  <si>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</si>
  <si>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</si>
  <si>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</si>
  <si>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</si>
  <si>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</si>
  <si>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</si>
  <si>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</si>
  <si>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</si>
  <si>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</si>
  <si>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</si>
  <si>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</si>
  <si>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</si>
  <si>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</si>
  <si>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</si>
  <si>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</si>
  <si>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</si>
  <si>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</si>
  <si>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</si>
  <si>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</si>
  <si>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</si>
  <si>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</si>
  <si>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</si>
  <si>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</si>
  <si>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</si>
  <si>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</si>
  <si>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</si>
  <si>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</si>
  <si>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</si>
  <si>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</si>
  <si>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</si>
  <si>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</si>
  <si>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</si>
  <si>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</si>
  <si>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</si>
  <si>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</si>
  <si>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</si>
  <si>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</si>
  <si>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</si>
  <si>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</si>
  <si>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</si>
  <si>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</si>
  <si>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</si>
  <si>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</si>
  <si>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</si>
  <si>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</si>
  <si>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</si>
  <si>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</si>
  <si>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</si>
  <si>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</si>
  <si>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</si>
  <si>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</si>
  <si>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</si>
  <si>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</si>
  <si>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</si>
  <si>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</si>
  <si>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</si>
  <si>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</si>
  <si>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</si>
  <si>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</si>
  <si>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</si>
  <si>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</si>
  <si>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</si>
  <si>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</si>
  <si>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</si>
  <si>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</si>
  <si>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</si>
  <si>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</si>
  <si>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</si>
  <si>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</si>
  <si>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</si>
  <si>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</si>
  <si>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</si>
  <si>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</si>
  <si>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</si>
  <si>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</si>
  <si>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</si>
  <si>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</si>
  <si>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</si>
  <si>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</si>
  <si>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</si>
  <si>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</si>
  <si>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</si>
  <si>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</si>
  <si>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</si>
  <si>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</si>
  <si>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</si>
  <si>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</si>
  <si>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</si>
  <si>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</si>
  <si>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</si>
  <si>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</si>
  <si>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</si>
  <si>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</si>
  <si>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</si>
  <si>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</si>
  <si>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</si>
  <si>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</si>
  <si>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</si>
  <si>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</si>
  <si>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</si>
  <si>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</si>
  <si>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</si>
  <si>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</si>
  <si>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</si>
  <si>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</si>
  <si>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</si>
  <si>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</si>
  <si>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</si>
  <si>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</si>
  <si>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</si>
  <si>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</si>
  <si>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</si>
  <si>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</si>
  <si>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</si>
  <si>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</si>
  <si>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</si>
  <si>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</si>
  <si>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</si>
  <si>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</si>
  <si>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</si>
  <si>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</si>
  <si>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</si>
  <si>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</si>
  <si>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</si>
  <si>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</si>
  <si>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</si>
  <si>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</si>
  <si>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</si>
  <si>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</si>
  <si>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</si>
  <si>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</si>
  <si>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</si>
  <si>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</si>
  <si>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</si>
  <si>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</si>
  <si>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</si>
  <si>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</si>
  <si>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</si>
  <si>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</si>
  <si>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</si>
  <si>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</si>
  <si>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</si>
  <si>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</si>
  <si>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</si>
  <si>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</si>
  <si>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</si>
  <si>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</si>
  <si>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</si>
  <si>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</si>
  <si>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</si>
  <si>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</si>
  <si>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</si>
  <si>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</si>
  <si>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</si>
  <si>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</si>
  <si>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</si>
  <si>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</si>
  <si>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</si>
  <si>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</si>
  <si>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</si>
  <si>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</si>
  <si>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</si>
  <si>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</si>
  <si>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</si>
  <si>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</si>
  <si>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</si>
  <si>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</si>
  <si>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</si>
  <si>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</si>
  <si>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</si>
  <si>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</si>
  <si>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</si>
  <si>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</si>
  <si>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</si>
  <si>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</si>
  <si>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</si>
  <si>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</si>
  <si>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</si>
  <si>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</si>
  <si>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</si>
  <si>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</si>
  <si>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</si>
  <si>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</si>
  <si>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</si>
  <si>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</si>
  <si>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</si>
  <si>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</si>
  <si>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</si>
  <si>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</si>
  <si>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</si>
  <si>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</si>
  <si>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</si>
  <si>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</si>
  <si>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</si>
  <si>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</si>
  <si>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</si>
  <si>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</si>
  <si>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</si>
  <si>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</si>
  <si>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</si>
  <si>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</si>
  <si>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</si>
  <si>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</si>
  <si>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</si>
  <si>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</si>
  <si>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</si>
  <si>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</si>
  <si>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</si>
  <si>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</si>
  <si>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</si>
  <si>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</si>
  <si>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</si>
  <si>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</si>
  <si>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</si>
  <si>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</si>
  <si>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</si>
  <si>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</si>
  <si>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</si>
  <si>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</si>
  <si>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</si>
  <si>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</si>
  <si>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</si>
  <si>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</si>
  <si>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</si>
  <si>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</si>
  <si>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</si>
  <si>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</si>
  <si>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</si>
  <si>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</si>
  <si>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</si>
  <si>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</si>
  <si>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</si>
  <si>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</si>
  <si>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</si>
  <si>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</si>
  <si>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</si>
  <si>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</si>
  <si>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</si>
  <si>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</si>
  <si>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</si>
  <si>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</si>
  <si>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</si>
  <si>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</si>
  <si>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</si>
  <si>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</si>
  <si>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</si>
  <si>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</si>
  <si>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</si>
  <si>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</si>
  <si>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</si>
  <si>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</si>
  <si>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</si>
  <si>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</si>
  <si>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</si>
  <si>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</si>
  <si>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</si>
  <si>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</si>
  <si>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</si>
  <si>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</si>
  <si>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</si>
  <si>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</si>
  <si>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</si>
  <si>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</si>
  <si>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</si>
  <si>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</si>
  <si>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</si>
  <si>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</si>
  <si>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</si>
  <si>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</si>
  <si>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</si>
  <si>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</si>
  <si>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</si>
  <si>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</si>
  <si>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</si>
  <si>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</si>
  <si>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</si>
  <si>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</si>
  <si>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</si>
  <si>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</si>
  <si>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</si>
  <si>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</si>
  <si>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</si>
  <si>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</si>
  <si>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</si>
  <si>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</si>
  <si>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</si>
  <si>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</si>
  <si>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</si>
  <si>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</si>
  <si>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</si>
  <si>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</si>
  <si>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</si>
  <si>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</si>
  <si>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</si>
  <si>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</si>
  <si>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</si>
  <si>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</si>
  <si>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</si>
  <si>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</si>
  <si>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</si>
  <si>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</si>
  <si>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</si>
  <si>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</si>
  <si>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</si>
  <si>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</si>
  <si>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</si>
  <si>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</si>
  <si>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</si>
  <si>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</si>
  <si>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</si>
  <si>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</si>
  <si>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</si>
  <si>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</si>
  <si>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</si>
  <si>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</si>
  <si>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</si>
  <si>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</si>
  <si>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</si>
  <si>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</si>
  <si>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</si>
  <si>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</si>
  <si>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</si>
  <si>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</si>
  <si>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</si>
  <si>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</si>
  <si>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</si>
  <si>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</si>
  <si>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</si>
  <si>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</si>
  <si>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</si>
  <si>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</si>
  <si>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</si>
  <si>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</si>
  <si>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</si>
  <si>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</si>
  <si>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</si>
  <si>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</si>
  <si>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</si>
  <si>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</si>
  <si>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</si>
  <si>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</si>
  <si>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</si>
  <si>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</si>
  <si>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</si>
  <si>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</si>
  <si>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</si>
  <si>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</si>
  <si>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</si>
  <si>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</si>
  <si>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</si>
  <si>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</si>
  <si>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</si>
  <si>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</si>
  <si>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</si>
  <si>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</si>
  <si>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</si>
  <si>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</si>
  <si>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</si>
  <si>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</si>
  <si>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</si>
  <si>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</si>
  <si>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</si>
  <si>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</si>
  <si>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</si>
  <si>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</si>
  <si>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</si>
  <si>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</si>
  <si>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</si>
  <si>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</si>
  <si>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</si>
  <si>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</si>
  <si>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</si>
  <si>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</si>
  <si>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</si>
  <si>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</si>
  <si>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</si>
  <si>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</si>
  <si>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</si>
  <si>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</si>
  <si>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</si>
  <si>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</si>
  <si>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</si>
  <si>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</si>
  <si>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</si>
  <si>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</si>
  <si>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</si>
  <si>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</si>
  <si>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</si>
  <si>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</si>
  <si>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</si>
  <si>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</si>
  <si>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</si>
  <si>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</si>
  <si>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</si>
  <si>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</si>
  <si>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</si>
  <si>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</si>
  <si>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</si>
  <si>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</si>
  <si>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</si>
  <si>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</si>
  <si>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</si>
  <si>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</si>
  <si>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</si>
  <si>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</si>
  <si>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</si>
  <si>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</si>
  <si>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</si>
  <si>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</si>
  <si>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</si>
  <si>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</si>
  <si>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</si>
  <si>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</si>
  <si>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</si>
  <si>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</si>
  <si>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</si>
  <si>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</si>
  <si>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</si>
  <si>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</si>
  <si>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</si>
  <si>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</si>
  <si>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</si>
  <si>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</si>
  <si>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</si>
  <si>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</si>
  <si>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</si>
  <si>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</si>
  <si>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</si>
  <si>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</si>
  <si>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</si>
  <si>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</si>
  <si>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</si>
  <si>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</si>
  <si>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</si>
  <si>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</si>
  <si>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</si>
  <si>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</si>
  <si>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</si>
  <si>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</si>
  <si>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</si>
  <si>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</si>
  <si>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</si>
  <si>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</si>
  <si>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</si>
  <si>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</si>
  <si>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</si>
  <si>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</si>
  <si>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</si>
  <si>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</si>
  <si>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</si>
  <si>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</si>
  <si>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</si>
  <si>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</si>
  <si>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</si>
  <si>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</si>
  <si>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</si>
  <si>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</si>
  <si>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</si>
  <si>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</si>
  <si>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</si>
  <si>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</si>
  <si>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</si>
  <si>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</si>
  <si>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</si>
  <si>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</si>
  <si>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</si>
  <si>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</si>
  <si>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</si>
  <si>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</si>
  <si>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</si>
  <si>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</si>
  <si>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</si>
  <si>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</si>
  <si>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</si>
  <si>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</si>
  <si>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</si>
  <si>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</si>
  <si>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</si>
  <si>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</si>
  <si>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</si>
  <si>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</si>
  <si>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</si>
  <si>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</si>
  <si>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</si>
  <si>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</si>
  <si>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</si>
  <si>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</si>
  <si>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</si>
  <si>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</si>
  <si>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</si>
  <si>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</si>
  <si>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</si>
  <si>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</si>
  <si>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</si>
  <si>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</si>
  <si>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</si>
  <si>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</si>
  <si>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</si>
  <si>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</si>
  <si>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</si>
  <si>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</si>
  <si>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</si>
  <si>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</si>
  <si>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</si>
  <si>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</si>
  <si>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</si>
  <si>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</si>
  <si>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</si>
  <si>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</si>
  <si>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</si>
  <si>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</si>
  <si>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</si>
  <si>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</si>
  <si>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</si>
  <si>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</si>
  <si>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</si>
  <si>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</si>
  <si>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</si>
  <si>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</si>
  <si>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</si>
  <si>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</si>
  <si>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</si>
  <si>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</si>
  <si>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</si>
  <si>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</si>
  <si>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</si>
  <si>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</si>
  <si>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</si>
  <si>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</si>
  <si>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</si>
  <si>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</si>
  <si>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</si>
  <si>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</si>
  <si>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</si>
  <si>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</si>
  <si>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</si>
  <si>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</si>
  <si>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</si>
  <si>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</si>
  <si>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</si>
  <si>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</si>
  <si>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</si>
  <si>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</si>
  <si>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</si>
  <si>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</si>
  <si>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</si>
  <si>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</si>
  <si>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</si>
  <si>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</si>
  <si>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</si>
  <si>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</si>
  <si>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</si>
  <si>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</si>
  <si>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</si>
  <si>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</si>
  <si>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</si>
  <si>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</si>
  <si>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</si>
  <si>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</si>
  <si>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</si>
  <si>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</si>
  <si>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</si>
  <si>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</si>
  <si>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</si>
  <si>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</si>
  <si>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</si>
  <si>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</si>
  <si>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</si>
  <si>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</si>
  <si>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</si>
  <si>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</si>
  <si>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</si>
  <si>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</si>
  <si>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</si>
  <si>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</si>
  <si>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</si>
  <si>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</si>
  <si>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</si>
  <si>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</si>
  <si>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</si>
  <si>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</si>
  <si>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</si>
  <si>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</si>
  <si>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</si>
  <si>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</si>
  <si>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</si>
  <si>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</si>
  <si>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</si>
  <si>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</si>
  <si>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</si>
  <si>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</si>
  <si>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</si>
  <si>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</si>
  <si>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</si>
  <si>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</si>
  <si>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</si>
  <si>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</si>
  <si>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</si>
  <si>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</si>
  <si>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</si>
  <si>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</si>
  <si>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</si>
  <si>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</si>
  <si>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</si>
  <si>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</si>
  <si>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</si>
  <si>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</si>
  <si>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</si>
  <si>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</si>
  <si>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</si>
  <si>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</si>
  <si>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</si>
  <si>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</si>
  <si>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</si>
  <si>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</si>
  <si>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</si>
  <si>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</si>
  <si>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</si>
  <si>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</si>
  <si>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</si>
  <si>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</si>
  <si>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</si>
  <si>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</si>
  <si>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</si>
  <si>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</si>
  <si>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</si>
  <si>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</si>
  <si>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</si>
  <si>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</si>
  <si>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</si>
  <si>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</si>
  <si>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</si>
  <si>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</si>
  <si>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</si>
  <si>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</si>
  <si>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</si>
  <si>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</si>
  <si>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</si>
  <si>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</si>
  <si>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</si>
  <si>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</si>
  <si>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</si>
  <si>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</si>
  <si>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</si>
  <si>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</si>
  <si>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</si>
  <si>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</si>
  <si>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</si>
  <si>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</si>
  <si>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</si>
  <si>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</si>
  <si>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</si>
  <si>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</si>
  <si>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</si>
  <si>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</si>
  <si>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</si>
  <si>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</si>
  <si>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</si>
  <si>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</si>
  <si>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</si>
  <si>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</si>
  <si>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</si>
  <si>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</si>
  <si>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</si>
  <si>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</si>
  <si>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</si>
  <si>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</si>
  <si>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</si>
  <si>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</si>
  <si>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</si>
  <si>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</si>
  <si>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</si>
  <si>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</si>
  <si>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</si>
  <si>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</si>
  <si>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</si>
  <si>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</si>
  <si>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</si>
  <si>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</si>
  <si>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</si>
  <si>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</si>
  <si>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</si>
  <si>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</si>
  <si>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</si>
  <si>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</si>
  <si>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</si>
  <si>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</si>
  <si>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</si>
  <si>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</si>
  <si>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</si>
  <si>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</si>
  <si>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</si>
  <si>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</si>
  <si>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</si>
  <si>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</si>
  <si>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</si>
  <si>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</si>
  <si>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</si>
  <si>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</si>
  <si>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</si>
  <si>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</si>
  <si>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</si>
  <si>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</si>
  <si>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</si>
  <si>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</si>
  <si>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</si>
  <si>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</si>
  <si>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</si>
  <si>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</si>
  <si>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</si>
  <si>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</si>
  <si>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</si>
  <si>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</si>
  <si>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</si>
  <si>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</si>
  <si>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</si>
  <si>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</si>
  <si>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</si>
  <si>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</si>
  <si>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</si>
  <si>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</si>
  <si>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</si>
  <si>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</si>
  <si>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</si>
  <si>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</si>
  <si>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</si>
  <si>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</si>
  <si>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</si>
  <si>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</si>
  <si>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</si>
  <si>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</si>
  <si>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</si>
  <si>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</si>
  <si>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</si>
  <si>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</si>
  <si>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</si>
  <si>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</si>
  <si>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</si>
  <si>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</si>
  <si>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</si>
  <si>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</si>
  <si>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</si>
  <si>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</si>
  <si>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</si>
  <si>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</si>
  <si>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</si>
  <si>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</si>
  <si>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</si>
  <si>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</si>
  <si>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</si>
  <si>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</si>
  <si>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</si>
  <si>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</si>
  <si>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</si>
  <si>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</si>
  <si>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</si>
  <si>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</si>
  <si>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</si>
  <si>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</si>
  <si>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</si>
  <si>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</si>
  <si>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</si>
  <si>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</si>
  <si>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</si>
  <si>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</si>
  <si>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</si>
  <si>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</si>
  <si>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</si>
  <si>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</si>
  <si>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</si>
  <si>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</si>
  <si>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</si>
  <si>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</si>
  <si>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</si>
  <si>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</si>
  <si>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</si>
  <si>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</si>
  <si>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</si>
  <si>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</si>
  <si>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</si>
  <si>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</si>
  <si>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</si>
  <si>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</si>
  <si>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</si>
  <si>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</si>
  <si>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</si>
  <si>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</si>
  <si>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</si>
  <si>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</si>
  <si>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</si>
  <si>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</si>
  <si>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</si>
  <si>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</si>
  <si>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</si>
  <si>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</si>
  <si>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</si>
  <si>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</si>
  <si>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</si>
  <si>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</si>
  <si>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</si>
  <si>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</si>
  <si>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</si>
  <si>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</si>
  <si>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</si>
  <si>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</si>
  <si>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</si>
  <si>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</si>
  <si>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</si>
  <si>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</si>
  <si>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</si>
  <si>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</si>
  <si>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</si>
  <si>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</si>
  <si>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</si>
  <si>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</si>
  <si>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</si>
  <si>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</si>
  <si>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</si>
  <si>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</si>
  <si>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</si>
  <si>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</si>
  <si>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</si>
  <si>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</si>
  <si>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</si>
  <si>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</si>
  <si>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</si>
  <si>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</si>
  <si>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</si>
  <si>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</si>
  <si>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</si>
  <si>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</si>
  <si>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</si>
  <si>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</si>
  <si>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</si>
  <si>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</si>
  <si>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</si>
  <si>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</si>
  <si>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</si>
  <si>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</si>
  <si>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</si>
  <si>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</si>
  <si>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</si>
  <si>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</si>
  <si>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</si>
  <si>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</si>
  <si>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</si>
  <si>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</si>
  <si>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</si>
  <si>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</si>
  <si>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</si>
  <si>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</si>
  <si>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</si>
  <si>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</si>
  <si>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</si>
  <si>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</si>
  <si>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</si>
  <si>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</si>
  <si>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</si>
  <si>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</si>
  <si>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</si>
  <si>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</si>
  <si>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</si>
  <si>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</si>
  <si>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</si>
  <si>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</si>
  <si>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</si>
  <si>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</si>
  <si>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</si>
  <si>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</si>
  <si>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</si>
  <si>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</si>
  <si>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</si>
  <si>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</si>
  <si>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</si>
  <si>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</si>
  <si>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</si>
  <si>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</si>
  <si>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</si>
  <si>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</si>
  <si>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</si>
  <si>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</si>
  <si>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</si>
  <si>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</si>
  <si>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</si>
  <si>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</si>
  <si>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</si>
  <si>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</si>
  <si>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</si>
  <si>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</si>
  <si>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</si>
  <si>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</si>
  <si>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</si>
  <si>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</si>
  <si>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</si>
  <si>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</si>
  <si>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</si>
  <si>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</si>
  <si>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</si>
  <si>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</si>
  <si>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</si>
  <si>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</si>
  <si>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</si>
  <si>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</si>
  <si>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</si>
  <si>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</si>
  <si>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</si>
  <si>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</si>
  <si>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</si>
  <si>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</si>
  <si>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</si>
  <si>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</si>
  <si>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</si>
  <si>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</si>
  <si>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</si>
  <si>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</si>
  <si>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</si>
  <si>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</si>
  <si>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</si>
  <si>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</si>
  <si>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</si>
  <si>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</si>
  <si>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</si>
  <si>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</si>
  <si>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</si>
  <si>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</si>
  <si>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</si>
  <si>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</si>
  <si>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</si>
  <si>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</si>
  <si>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</si>
  <si>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</si>
  <si>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</si>
  <si>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</si>
  <si>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</si>
  <si>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</si>
  <si>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</si>
  <si>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</si>
  <si>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</si>
  <si>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</si>
  <si>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</si>
  <si>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</si>
  <si>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</si>
  <si>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</si>
  <si>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</si>
  <si>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</si>
  <si>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</si>
  <si>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</si>
  <si>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</si>
  <si>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</si>
  <si>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</si>
  <si>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</si>
  <si>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</si>
  <si>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</si>
  <si>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</si>
  <si>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</si>
  <si>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</si>
  <si>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</si>
  <si>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</si>
  <si>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</si>
  <si>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</si>
  <si>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</si>
  <si>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</si>
  <si>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</si>
  <si>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</si>
  <si>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</si>
  <si>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</si>
  <si>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</si>
  <si>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</si>
  <si>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</si>
  <si>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</si>
  <si>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</si>
  <si>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</si>
  <si>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</si>
  <si>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</si>
  <si>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</si>
  <si>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</si>
  <si>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</si>
  <si>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</si>
  <si>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</si>
  <si>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</si>
  <si>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</si>
  <si>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</si>
  <si>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</si>
  <si>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</si>
  <si>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</si>
  <si>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</si>
  <si>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</si>
  <si>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</si>
  <si>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</si>
  <si>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</si>
  <si>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</si>
  <si>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</si>
  <si>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</si>
  <si>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</si>
  <si>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</si>
  <si>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</si>
  <si>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</si>
  <si>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</si>
  <si>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</si>
  <si>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</si>
  <si>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</si>
  <si>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</si>
  <si>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</si>
  <si>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</si>
  <si>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</si>
  <si>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</si>
  <si>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</si>
  <si>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</si>
  <si>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</si>
  <si>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</si>
  <si>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</si>
  <si>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</si>
  <si>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</si>
  <si>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</si>
  <si>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</si>
  <si>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</si>
  <si>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</si>
  <si>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</si>
  <si>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</si>
  <si>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</si>
  <si>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</si>
  <si>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</si>
  <si>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</si>
  <si>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</si>
  <si>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</si>
  <si>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</si>
  <si>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</si>
  <si>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</si>
  <si>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</si>
  <si>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</si>
  <si>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</si>
  <si>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</si>
  <si>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</si>
  <si>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</si>
  <si>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</si>
  <si>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</si>
  <si>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</si>
  <si>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</si>
  <si>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</si>
  <si>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</si>
  <si>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</si>
  <si>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</si>
  <si>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</si>
  <si>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</si>
  <si>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</si>
  <si>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</si>
  <si>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</si>
  <si>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</si>
  <si>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</si>
  <si>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</si>
  <si>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</si>
  <si>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</si>
  <si>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</si>
  <si>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</si>
  <si>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</si>
  <si>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</si>
  <si>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</si>
  <si>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</si>
  <si>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</si>
  <si>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</si>
  <si>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</si>
  <si>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</si>
  <si>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</si>
  <si>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</si>
  <si>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</si>
  <si>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</si>
  <si>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</si>
  <si>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</si>
  <si>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</si>
  <si>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</si>
  <si>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</si>
  <si>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</si>
  <si>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</si>
  <si>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</si>
  <si>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</si>
  <si>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</si>
  <si>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</si>
  <si>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</si>
  <si>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</si>
  <si>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</si>
  <si>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</si>
  <si>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</si>
  <si>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</si>
  <si>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</si>
  <si>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</si>
  <si>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</si>
  <si>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</si>
  <si>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</si>
  <si>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</si>
  <si>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</si>
  <si>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</si>
  <si>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</si>
  <si>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</si>
  <si>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</si>
  <si>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</si>
  <si>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</si>
  <si>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</si>
  <si>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</si>
  <si>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</si>
  <si>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</si>
  <si>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</si>
  <si>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</si>
  <si>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</si>
  <si>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</si>
  <si>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</si>
  <si>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</si>
  <si>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</si>
  <si>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</si>
  <si>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</si>
  <si>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</si>
  <si>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</si>
  <si>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</si>
  <si>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</si>
  <si>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</si>
  <si>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</si>
  <si>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</si>
  <si>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</si>
  <si>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</si>
  <si>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</si>
  <si>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</si>
  <si>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</si>
  <si>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</si>
  <si>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</si>
  <si>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</si>
  <si>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</si>
  <si>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</si>
  <si>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</si>
  <si>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</si>
  <si>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</si>
  <si>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</si>
  <si>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</si>
  <si>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</si>
  <si>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</si>
  <si>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</si>
  <si>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</si>
  <si>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</si>
  <si>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</si>
  <si>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</si>
  <si>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</si>
  <si>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</si>
  <si>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</si>
  <si>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</si>
  <si>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</si>
  <si>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</si>
  <si>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</si>
  <si>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</si>
  <si>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</si>
  <si>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</si>
  <si>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</si>
  <si>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</si>
  <si>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</si>
  <si>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</si>
  <si>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</si>
  <si>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</si>
  <si>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</si>
  <si>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</si>
  <si>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</si>
  <si>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</si>
  <si>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</si>
  <si>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</si>
  <si>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</si>
  <si>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</si>
  <si>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</si>
  <si>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</si>
  <si>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</si>
  <si>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</si>
  <si>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</si>
  <si>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</si>
  <si>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</si>
  <si>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</si>
  <si>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</si>
  <si>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</si>
  <si>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</si>
  <si>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</si>
  <si>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</si>
  <si>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</si>
  <si>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</si>
  <si>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</si>
  <si>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</si>
  <si>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</si>
  <si>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</si>
  <si>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</si>
  <si>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</si>
  <si>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</si>
  <si>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</si>
  <si>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</si>
  <si>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</si>
  <si>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</si>
  <si>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</si>
  <si>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</si>
  <si>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</si>
  <si>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</si>
  <si>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</si>
  <si>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</si>
  <si>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</si>
  <si>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</si>
  <si>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</si>
  <si>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</si>
  <si>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</si>
  <si>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</si>
  <si>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</si>
  <si>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</si>
  <si>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</si>
  <si>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</si>
  <si>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</si>
  <si>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</si>
  <si>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</si>
  <si>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</si>
  <si>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</si>
  <si>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</si>
  <si>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</si>
  <si>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</si>
  <si>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</si>
  <si>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</si>
  <si>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</si>
  <si>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</si>
  <si>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</si>
  <si>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</si>
  <si>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</si>
  <si>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</si>
  <si>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</si>
  <si>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</si>
  <si>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</si>
  <si>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</si>
  <si>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</si>
  <si>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</si>
  <si>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</si>
  <si>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</si>
  <si>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</si>
  <si>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</si>
  <si>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</si>
  <si>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</si>
  <si>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</si>
  <si>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</si>
  <si>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</si>
  <si>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</si>
  <si>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</si>
  <si>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</si>
  <si>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</si>
  <si>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</si>
  <si>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</si>
  <si>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</si>
  <si>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</si>
  <si>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</si>
  <si>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</si>
  <si>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</si>
  <si>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</si>
  <si>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</si>
  <si>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</si>
  <si>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</si>
  <si>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</si>
  <si>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</si>
  <si>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</si>
  <si>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</si>
  <si>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</si>
  <si>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</si>
  <si>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</si>
  <si>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</si>
  <si>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</si>
  <si>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</si>
  <si>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</si>
  <si>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</si>
  <si>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</si>
  <si>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</si>
  <si>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</si>
  <si>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</si>
  <si>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</si>
  <si>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</si>
  <si>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</si>
  <si>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</si>
  <si>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</si>
  <si>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</si>
  <si>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</si>
  <si>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</si>
  <si>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</si>
  <si>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</si>
  <si>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</si>
  <si>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</si>
  <si>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</si>
  <si>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</si>
  <si>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</si>
  <si>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</si>
  <si>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</si>
  <si>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</si>
  <si>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</si>
  <si>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</si>
  <si>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</si>
  <si>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</si>
  <si>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</si>
  <si>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</si>
  <si>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</si>
  <si>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</si>
  <si>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</si>
  <si>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</si>
  <si>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</si>
  <si>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</si>
  <si>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</si>
  <si>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</si>
  <si>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</si>
  <si>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</si>
  <si>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</si>
  <si>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</si>
  <si>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</si>
  <si>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</si>
  <si>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</si>
  <si>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</si>
  <si>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</si>
  <si>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</si>
  <si>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</si>
  <si>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</si>
  <si>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</si>
  <si>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</si>
  <si>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</si>
  <si>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</si>
  <si>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</si>
  <si>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</si>
  <si>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</si>
  <si>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</si>
  <si>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</si>
  <si>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</si>
  <si>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</si>
  <si>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</si>
  <si>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</si>
  <si>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</si>
  <si>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</si>
  <si>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</si>
  <si>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</si>
  <si>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</si>
  <si>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</si>
  <si>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</si>
  <si>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</si>
  <si>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</si>
  <si>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</si>
  <si>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</si>
  <si>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</si>
  <si>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</si>
  <si>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</si>
  <si>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</si>
  <si>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</si>
  <si>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</si>
  <si>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</si>
  <si>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</si>
  <si>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</si>
  <si>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</si>
  <si>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</si>
  <si>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</si>
  <si>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</si>
  <si>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</si>
  <si>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</si>
  <si>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</si>
  <si>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</si>
  <si>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</si>
  <si>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</si>
  <si>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</si>
  <si>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</si>
  <si>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</si>
  <si>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</si>
  <si>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</si>
  <si>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</si>
  <si>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</si>
  <si>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</si>
  <si>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</si>
  <si>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</si>
  <si>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</si>
  <si>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</si>
  <si>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</si>
  <si>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</si>
  <si>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</si>
  <si>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</si>
  <si>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</si>
  <si>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</si>
  <si>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</si>
  <si>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</si>
  <si>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</si>
  <si>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</si>
  <si>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</si>
  <si>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</si>
  <si>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</si>
  <si>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</si>
  <si>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</si>
  <si>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</si>
  <si>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</si>
  <si>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</si>
  <si>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</si>
  <si>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</si>
  <si>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</si>
  <si>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</si>
  <si>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</si>
  <si>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</si>
  <si>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</si>
  <si>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</si>
  <si>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</si>
  <si>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</si>
  <si>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</si>
  <si>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</si>
  <si>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</si>
  <si>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</si>
  <si>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</si>
  <si>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</si>
  <si>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</si>
  <si>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</si>
  <si>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</si>
  <si>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</si>
  <si>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</si>
  <si>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</si>
  <si>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</si>
  <si>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</si>
  <si>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</si>
  <si>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</si>
  <si>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</si>
  <si>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</si>
  <si>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</si>
  <si>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</si>
  <si>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</si>
  <si>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</si>
  <si>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</si>
  <si>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</si>
  <si>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</si>
  <si>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</si>
  <si>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</si>
  <si>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</si>
  <si>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</si>
  <si>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</si>
  <si>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</si>
  <si>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</si>
  <si>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</si>
  <si>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</si>
  <si>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</si>
  <si>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</si>
  <si>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</si>
  <si>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</si>
  <si>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</si>
  <si>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</si>
  <si>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</si>
  <si>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</si>
  <si>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</si>
  <si>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</si>
  <si>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</si>
  <si>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</si>
  <si>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</si>
  <si>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</si>
  <si>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</si>
  <si>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</si>
  <si>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</si>
  <si>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</si>
  <si>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</si>
  <si>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</si>
  <si>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</si>
  <si>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</si>
  <si>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</si>
  <si>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</si>
  <si>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</si>
  <si>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</si>
  <si>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</si>
  <si>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</si>
  <si>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</si>
  <si>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</si>
  <si>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</si>
  <si>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</si>
  <si>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</si>
  <si>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</si>
  <si>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</si>
  <si>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</si>
  <si>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</si>
  <si>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</si>
  <si>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</si>
  <si>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</si>
  <si>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</si>
  <si>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</si>
  <si>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</si>
  <si>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</si>
  <si>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</si>
  <si>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</si>
  <si>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</si>
  <si>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</si>
  <si>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</si>
  <si>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</si>
  <si>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</si>
  <si>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</si>
  <si>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</si>
  <si>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</si>
  <si>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</si>
  <si>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</si>
  <si>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</si>
  <si>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</si>
  <si>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</si>
  <si>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</si>
  <si>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</si>
  <si>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</si>
  <si>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</si>
  <si>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</si>
  <si>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</si>
  <si>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</si>
  <si>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</si>
  <si>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</si>
  <si>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</si>
  <si>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</si>
  <si>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</si>
  <si>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</si>
  <si>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</si>
  <si>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</si>
  <si>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</si>
  <si>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</si>
  <si>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</si>
  <si>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</si>
  <si>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</si>
  <si>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</si>
  <si>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</si>
  <si>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</si>
  <si>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</si>
  <si>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</si>
  <si>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</si>
  <si>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</si>
  <si>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</si>
  <si>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</si>
  <si>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</si>
  <si>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</si>
  <si>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</si>
  <si>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</si>
  <si>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</si>
  <si>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</si>
  <si>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</si>
  <si>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</si>
  <si>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</si>
  <si>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</si>
  <si>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</si>
  <si>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</si>
  <si>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</si>
  <si>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</si>
  <si>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</si>
  <si>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</si>
  <si>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</si>
  <si>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</si>
  <si>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</si>
  <si>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</si>
  <si>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</si>
  <si>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</si>
  <si>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</si>
  <si>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</si>
  <si>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</si>
  <si>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</si>
  <si>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</si>
  <si>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</si>
  <si>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</si>
  <si>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</si>
  <si>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</si>
  <si>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</si>
  <si>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</si>
  <si>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</si>
  <si>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</si>
  <si>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</si>
  <si>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</si>
  <si>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</si>
  <si>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</si>
  <si>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</si>
  <si>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</si>
  <si>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</si>
  <si>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</si>
  <si>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</si>
  <si>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</si>
  <si>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</si>
  <si>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</si>
  <si>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</si>
  <si>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</si>
  <si>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</si>
  <si>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</si>
  <si>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</si>
  <si>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</si>
  <si>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</si>
  <si>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</si>
  <si>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</si>
  <si>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</si>
  <si>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</si>
  <si>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</si>
  <si>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</si>
  <si>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</si>
  <si>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</si>
  <si>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</si>
  <si>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</si>
  <si>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</si>
  <si>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</si>
  <si>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</si>
  <si>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</si>
  <si>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</si>
  <si>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</si>
  <si>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</si>
  <si>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</si>
  <si>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</si>
  <si>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</si>
  <si>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</si>
  <si>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</si>
  <si>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</si>
  <si>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</si>
  <si>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</si>
  <si>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</si>
  <si>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</si>
  <si>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</si>
  <si>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</si>
  <si>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</si>
  <si>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</si>
  <si>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</si>
  <si>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</si>
  <si>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</si>
  <si>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</si>
  <si>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</si>
  <si>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</si>
  <si>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</si>
  <si>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</si>
  <si>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</si>
  <si>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</si>
  <si>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</si>
  <si>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</si>
  <si>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</si>
  <si>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</si>
  <si>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</si>
  <si>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</si>
  <si>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</si>
  <si>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</si>
  <si>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</si>
  <si>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</si>
  <si>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</si>
  <si>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</si>
  <si>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</si>
  <si>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</si>
  <si>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</si>
  <si>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</si>
  <si>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</si>
  <si>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</si>
  <si>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</si>
  <si>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</si>
  <si>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</si>
  <si>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</si>
  <si>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</si>
  <si>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</si>
  <si>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</si>
  <si>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</si>
  <si>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</si>
  <si>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</si>
  <si>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</si>
  <si>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</si>
  <si>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</si>
  <si>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</si>
  <si>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</si>
  <si>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</si>
  <si>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</si>
  <si>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</si>
  <si>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</si>
  <si>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</si>
  <si>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</si>
  <si>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</si>
  <si>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</si>
  <si>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</si>
  <si>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</si>
  <si>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</si>
  <si>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</si>
  <si>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</si>
  <si>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</si>
  <si>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</si>
  <si>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</si>
  <si>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</si>
  <si>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</si>
  <si>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</si>
  <si>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</si>
  <si>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</si>
  <si>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</si>
  <si>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</si>
  <si>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</si>
  <si>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</si>
  <si>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</si>
  <si>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</si>
  <si>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</si>
  <si>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</si>
  <si>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</si>
  <si>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</si>
  <si>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</si>
  <si>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</si>
  <si>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</si>
  <si>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</si>
  <si>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</si>
  <si>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</si>
  <si>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</si>
  <si>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</si>
  <si>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</si>
  <si>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</si>
  <si>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</si>
  <si>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</si>
  <si>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</si>
  <si>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</si>
  <si>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</si>
  <si>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</si>
  <si>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</si>
  <si>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</si>
  <si>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</si>
  <si>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</si>
  <si>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</si>
  <si>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</si>
  <si>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</si>
  <si>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</si>
  <si>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</si>
  <si>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</si>
  <si>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</si>
  <si>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</si>
  <si>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</si>
  <si>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</si>
  <si>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</si>
  <si>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</si>
  <si>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</si>
  <si>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</si>
  <si>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</si>
  <si>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</si>
  <si>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</si>
  <si>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</si>
  <si>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</si>
  <si>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</si>
  <si>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</si>
  <si>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</si>
  <si>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</si>
  <si>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</si>
  <si>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</si>
  <si>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</si>
  <si>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</si>
  <si>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</si>
  <si>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</si>
  <si>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</si>
  <si>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</si>
  <si>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</si>
  <si>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</si>
  <si>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</si>
  <si>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</si>
  <si>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</si>
  <si>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</si>
  <si>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</si>
  <si>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</si>
  <si>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</si>
  <si>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</si>
  <si>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</si>
  <si>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</si>
  <si>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</si>
  <si>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</si>
  <si>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</si>
  <si>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</si>
  <si>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</si>
  <si>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</si>
  <si>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</si>
  <si>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</si>
  <si>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</si>
  <si>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</si>
  <si>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</si>
  <si>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</si>
  <si>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</si>
  <si>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</si>
  <si>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</si>
  <si>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</si>
  <si>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</si>
  <si>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</si>
  <si>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</si>
  <si>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</si>
  <si>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</si>
  <si>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</si>
  <si>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</si>
  <si>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</si>
  <si>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</si>
  <si>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</si>
  <si>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</si>
  <si>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</si>
  <si>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</si>
  <si>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</si>
  <si>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</si>
  <si>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</si>
  <si>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</si>
  <si>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</si>
  <si>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</si>
  <si>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</si>
  <si>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</si>
  <si>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</si>
  <si>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</si>
  <si>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</si>
  <si>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</si>
  <si>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</si>
  <si>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</si>
  <si>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</si>
  <si>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</si>
  <si>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</si>
  <si>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</si>
  <si>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</si>
  <si>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</si>
  <si>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</si>
  <si>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</si>
  <si>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</si>
  <si>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</si>
  <si>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</si>
  <si>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</si>
  <si>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</si>
  <si>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</si>
  <si>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</si>
  <si>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</si>
  <si>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</si>
  <si>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</si>
  <si>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</si>
  <si>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</si>
  <si>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</si>
  <si>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</si>
  <si>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</si>
  <si>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</si>
  <si>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</si>
  <si>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</si>
  <si>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</si>
  <si>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</si>
  <si>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</si>
  <si>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</si>
  <si>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</si>
  <si>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</si>
  <si>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</si>
  <si>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</si>
  <si>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</si>
  <si>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</si>
  <si>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</si>
  <si>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</si>
  <si>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</si>
  <si>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</si>
  <si>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</si>
  <si>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</si>
  <si>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</si>
  <si>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</si>
  <si>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</si>
  <si>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</si>
  <si>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</si>
  <si>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</si>
  <si>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</si>
  <si>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</si>
  <si>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</si>
  <si>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</si>
  <si>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</si>
  <si>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</si>
  <si>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</si>
  <si>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</si>
  <si>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</si>
  <si>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</si>
  <si>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</si>
  <si>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</si>
  <si>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</si>
  <si>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</si>
  <si>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</si>
  <si>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</si>
  <si>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</si>
  <si>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</si>
  <si>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</si>
  <si>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</si>
  <si>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</si>
  <si>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</si>
  <si>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</si>
  <si>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</si>
  <si>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</si>
  <si>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</si>
  <si>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</si>
  <si>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</si>
  <si>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</si>
  <si>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</si>
  <si>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</si>
  <si>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</si>
  <si>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</si>
  <si>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</si>
  <si>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</si>
  <si>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</si>
  <si>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</si>
  <si>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</si>
  <si>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</si>
  <si>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</si>
  <si>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</si>
  <si>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</si>
  <si>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</si>
  <si>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</si>
  <si>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</si>
  <si>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</si>
  <si>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</si>
  <si>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</si>
  <si>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</si>
  <si>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</si>
  <si>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</si>
  <si>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</si>
  <si>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</si>
  <si>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</si>
  <si>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</si>
  <si>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</si>
  <si>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</si>
  <si>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</si>
  <si>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</si>
  <si>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</si>
  <si>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</si>
  <si>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</si>
  <si>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</si>
  <si>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</si>
  <si>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</si>
  <si>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</si>
  <si>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</si>
  <si>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</si>
  <si>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</si>
  <si>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</si>
  <si>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</si>
  <si>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</si>
  <si>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</si>
  <si>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</si>
  <si>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</si>
  <si>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</si>
  <si>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</si>
  <si>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</si>
  <si>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</si>
  <si>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</si>
  <si>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</si>
  <si>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</si>
  <si>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</si>
  <si>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</si>
  <si>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</si>
  <si>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</si>
  <si>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</si>
  <si>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</si>
  <si>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</si>
  <si>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</si>
  <si>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</si>
  <si>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</si>
  <si>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</si>
  <si>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</si>
  <si>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</si>
  <si>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</si>
  <si>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</si>
  <si>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</si>
  <si>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</si>
  <si>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</si>
  <si>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</si>
  <si>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</si>
  <si>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</si>
  <si>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</si>
  <si>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</si>
  <si>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</si>
  <si>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</si>
  <si>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</si>
  <si>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</si>
  <si>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</si>
  <si>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</si>
  <si>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</si>
  <si>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</si>
  <si>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</si>
  <si>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</si>
  <si>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</si>
  <si>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</si>
  <si>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</si>
  <si>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</si>
  <si>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</si>
  <si>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</si>
  <si>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</si>
  <si>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</si>
  <si>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</si>
  <si>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</si>
  <si>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</si>
  <si>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</si>
  <si>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</si>
  <si>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</si>
  <si>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</si>
  <si>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</si>
  <si>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</si>
  <si>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</si>
  <si>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</si>
  <si>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</si>
  <si>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</si>
  <si>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</si>
  <si>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</si>
  <si>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</si>
  <si>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</si>
  <si>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</si>
  <si>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</si>
  <si>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</si>
  <si>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</si>
  <si>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</si>
  <si>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</si>
  <si>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</si>
  <si>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</si>
  <si>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</si>
  <si>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</si>
  <si>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</si>
  <si>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</si>
  <si>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</si>
  <si>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</si>
  <si>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</si>
  <si>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</si>
  <si>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</si>
  <si>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</si>
  <si>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</si>
  <si>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</si>
  <si>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</si>
  <si>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</si>
  <si>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</si>
  <si>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</si>
  <si>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</si>
  <si>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</si>
  <si>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</si>
  <si>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</si>
  <si>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</si>
  <si>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</si>
  <si>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</si>
  <si>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</si>
  <si>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</si>
  <si>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</si>
  <si>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</si>
  <si>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</si>
  <si>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</si>
  <si>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</si>
  <si>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</si>
  <si>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</si>
  <si>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</si>
  <si>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</si>
  <si>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</si>
  <si>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</si>
  <si>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</si>
  <si>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</si>
  <si>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</si>
  <si>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</si>
  <si>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</si>
  <si>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</si>
  <si>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</si>
  <si>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</si>
  <si>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</si>
  <si>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</si>
  <si>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</si>
  <si>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</si>
  <si>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</si>
  <si>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</si>
  <si>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</si>
  <si>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</si>
  <si>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</si>
  <si>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</si>
  <si>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</si>
  <si>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</si>
  <si>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</si>
  <si>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</si>
  <si>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</si>
  <si>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</si>
  <si>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</si>
  <si>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</si>
  <si>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</si>
  <si>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</si>
  <si>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</si>
  <si>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</si>
  <si>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</si>
  <si>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</si>
  <si>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</si>
  <si>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</si>
  <si>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</si>
  <si>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</si>
  <si>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</si>
  <si>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</si>
  <si>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</si>
  <si>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</si>
  <si>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</si>
  <si>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</si>
  <si>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</si>
  <si>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</si>
  <si>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</si>
  <si>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</si>
  <si>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</si>
  <si>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</si>
  <si>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</si>
  <si>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</si>
  <si>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</si>
  <si>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</si>
  <si>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</si>
  <si>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</si>
  <si>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</si>
  <si>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</si>
  <si>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</si>
  <si>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</si>
  <si>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</si>
  <si>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</si>
  <si>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</si>
  <si>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</si>
  <si>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</si>
  <si>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</si>
  <si>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</si>
  <si>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</si>
  <si>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</si>
  <si>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</si>
  <si>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</si>
  <si>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</si>
  <si>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</si>
  <si>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</si>
  <si>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</si>
  <si>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</si>
  <si>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</si>
  <si>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</si>
  <si>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</si>
  <si>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</si>
  <si>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</si>
  <si>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</si>
  <si>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</si>
  <si>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</si>
  <si>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</si>
  <si>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</si>
  <si>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</si>
  <si>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</si>
  <si>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</si>
  <si>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</si>
  <si>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</si>
  <si>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</si>
  <si>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</si>
  <si>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</si>
  <si>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</si>
  <si>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</si>
  <si>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</si>
  <si>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</si>
  <si>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</si>
  <si>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</si>
  <si>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</si>
  <si>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</si>
  <si>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</si>
  <si>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</si>
  <si>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</si>
  <si>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</si>
  <si>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</si>
  <si>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</si>
  <si>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</si>
  <si>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</si>
  <si>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</si>
  <si>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</si>
  <si>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</si>
  <si>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</si>
  <si>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</si>
  <si>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</si>
  <si>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</si>
  <si>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</si>
  <si>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</si>
  <si>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</si>
  <si>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</si>
  <si>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</si>
  <si>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</si>
  <si>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</si>
  <si>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</si>
  <si>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</si>
  <si>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</si>
  <si>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</si>
  <si>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</si>
  <si>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</si>
  <si>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</si>
  <si>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</si>
  <si>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</si>
  <si>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</si>
  <si>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</si>
  <si>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</si>
  <si>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</si>
  <si>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</si>
  <si>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</si>
  <si>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</si>
  <si>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</si>
  <si>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</si>
  <si>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</si>
  <si>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</si>
  <si>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</si>
  <si>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</si>
  <si>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</si>
  <si>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</si>
  <si>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</si>
  <si>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</si>
  <si>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</si>
  <si>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</si>
  <si>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</si>
  <si>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</si>
  <si>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</si>
  <si>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</si>
  <si>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</si>
  <si>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</si>
  <si>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</si>
  <si>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</si>
  <si>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</si>
  <si>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</si>
  <si>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</si>
  <si>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</si>
  <si>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</si>
  <si>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</si>
  <si>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</si>
  <si>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</si>
  <si>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</si>
  <si>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</si>
  <si>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</si>
  <si>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</si>
  <si>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</si>
  <si>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</si>
  <si>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</si>
  <si>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</si>
  <si>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</si>
  <si>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</si>
  <si>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</si>
  <si>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</si>
  <si>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</si>
  <si>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</si>
  <si>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</si>
  <si>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</si>
  <si>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</si>
  <si>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</si>
  <si>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</si>
  <si>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</si>
  <si>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</si>
  <si>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</si>
  <si>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</si>
  <si>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</si>
  <si>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</si>
  <si>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</si>
  <si>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</si>
  <si>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</si>
  <si>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</si>
  <si>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</si>
  <si>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</si>
  <si>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</si>
  <si>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</si>
  <si>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</si>
  <si>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</si>
  <si>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</si>
  <si>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</si>
  <si>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</si>
  <si>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</si>
  <si>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</si>
  <si>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</si>
  <si>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</si>
  <si>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</si>
  <si>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</si>
  <si>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</si>
  <si>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</si>
  <si>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</si>
  <si>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</si>
  <si>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</si>
  <si>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</si>
  <si>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</si>
  <si>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</si>
  <si>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</si>
  <si>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</si>
  <si>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</si>
  <si>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</si>
  <si>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</si>
  <si>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</si>
  <si>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</si>
  <si>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</si>
  <si>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</si>
  <si>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</si>
  <si>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</si>
  <si>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</si>
  <si>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</si>
  <si>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</si>
  <si>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</si>
  <si>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</si>
  <si>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</si>
  <si>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</si>
  <si>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</si>
  <si>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</si>
  <si>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</si>
  <si>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</si>
  <si>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</si>
  <si>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</si>
  <si>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</si>
  <si>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</si>
  <si>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</si>
  <si>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</si>
  <si>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</si>
  <si>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</si>
  <si>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</si>
  <si>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</si>
  <si>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</si>
  <si>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</si>
  <si>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</si>
  <si>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</si>
  <si>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</si>
  <si>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</si>
  <si>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</si>
  <si>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</si>
  <si>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</si>
  <si>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</si>
  <si>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</si>
  <si>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</si>
  <si>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</si>
  <si>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</si>
  <si>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</si>
  <si>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</si>
  <si>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</si>
  <si>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</si>
  <si>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</si>
  <si>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</si>
  <si>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</si>
  <si>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</si>
  <si>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</si>
  <si>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</si>
  <si>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</si>
  <si>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</si>
  <si>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</si>
  <si>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</si>
  <si>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</si>
  <si>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</si>
  <si>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</si>
  <si>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</si>
  <si>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</si>
  <si>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</si>
  <si>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</si>
  <si>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</si>
  <si>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</si>
  <si>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</si>
  <si>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</si>
  <si>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</si>
  <si>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</si>
  <si>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</si>
  <si>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</si>
  <si>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</si>
  <si>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</si>
  <si>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</si>
  <si>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</si>
  <si>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</si>
  <si>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</si>
  <si>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</si>
  <si>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</si>
  <si>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</si>
  <si>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</si>
  <si>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</si>
  <si>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</si>
  <si>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</si>
  <si>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</si>
  <si>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</si>
  <si>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</si>
  <si>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</si>
  <si>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</si>
  <si>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</si>
  <si>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</si>
  <si>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</si>
  <si>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</si>
  <si>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</si>
  <si>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</si>
  <si>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</si>
  <si>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</si>
  <si>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</si>
  <si>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</si>
  <si>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</si>
  <si>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</si>
  <si>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</si>
  <si>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</si>
  <si>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</si>
  <si>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</si>
  <si>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</si>
  <si>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</si>
  <si>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</si>
  <si>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</si>
  <si>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</si>
  <si>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</si>
  <si>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</si>
  <si>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</si>
  <si>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</si>
  <si>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</si>
  <si>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</si>
  <si>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</si>
  <si>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</si>
  <si>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</si>
  <si>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</si>
  <si>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</si>
  <si>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</si>
  <si>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</si>
  <si>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</si>
  <si>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</si>
  <si>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</si>
  <si>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</si>
  <si>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</si>
  <si>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</si>
  <si>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</si>
  <si>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</si>
  <si>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</si>
  <si>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</si>
  <si>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</si>
  <si>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</si>
  <si>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</si>
  <si>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</si>
  <si>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</si>
  <si>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</si>
  <si>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</si>
  <si>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</si>
  <si>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</si>
  <si>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</si>
  <si>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</si>
  <si>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</si>
  <si>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</si>
  <si>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</si>
  <si>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</si>
  <si>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</si>
  <si>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</si>
  <si>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</si>
  <si>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</si>
  <si>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</si>
  <si>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</si>
  <si>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</si>
  <si>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</si>
  <si>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</si>
  <si>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</si>
  <si>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</si>
  <si>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</si>
  <si>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</si>
  <si>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</si>
  <si>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</si>
  <si>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</si>
  <si>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</si>
  <si>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</si>
  <si>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</si>
  <si>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</si>
  <si>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</si>
  <si>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</si>
  <si>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</si>
  <si>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</si>
  <si>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</si>
  <si>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</si>
  <si>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</si>
  <si>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</si>
  <si>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</si>
  <si>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</si>
  <si>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</si>
  <si>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</si>
  <si>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</si>
  <si>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</si>
  <si>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</si>
  <si>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</si>
  <si>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</si>
  <si>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</si>
  <si>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</si>
  <si>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</si>
  <si>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</si>
  <si>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</si>
  <si>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</si>
  <si>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</si>
  <si>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</si>
  <si>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</si>
  <si>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</si>
  <si>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</si>
  <si>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</si>
  <si>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</si>
  <si>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</si>
  <si>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</si>
  <si>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</si>
  <si>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</si>
  <si>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</si>
  <si>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</si>
  <si>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</si>
  <si>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</si>
  <si>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</si>
  <si>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</si>
  <si>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</si>
  <si>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</si>
  <si>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</si>
  <si>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</si>
  <si>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</si>
  <si>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</si>
  <si>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</si>
  <si>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</si>
  <si>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</si>
  <si>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</si>
  <si>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</si>
  <si>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</si>
  <si>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</si>
  <si>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</si>
  <si>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</si>
  <si>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</si>
  <si>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</si>
  <si>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</si>
  <si>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</si>
  <si>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</si>
  <si>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</si>
  <si>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</si>
  <si>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</si>
  <si>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</si>
  <si>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</si>
  <si>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</si>
  <si>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</si>
  <si>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</si>
  <si>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</si>
  <si>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</si>
  <si>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</si>
  <si>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</si>
  <si>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</si>
  <si>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</si>
  <si>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</si>
  <si>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</si>
  <si>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</si>
  <si>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</si>
  <si>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</si>
  <si>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</si>
  <si>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</si>
  <si>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</si>
  <si>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</si>
  <si>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</si>
  <si>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</si>
  <si>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</si>
  <si>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</si>
  <si>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</si>
  <si>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</si>
  <si>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</si>
  <si>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</si>
  <si>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</si>
  <si>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</si>
  <si>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</si>
  <si>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</si>
  <si>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</si>
  <si>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</si>
  <si>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</si>
  <si>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</si>
  <si>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</si>
  <si>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</si>
  <si>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</si>
  <si>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</si>
  <si>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</si>
  <si>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</si>
  <si>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</si>
  <si>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</si>
  <si>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</si>
  <si>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</si>
  <si>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</si>
  <si>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</si>
  <si>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</si>
  <si>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</si>
  <si>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</si>
  <si>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</si>
  <si>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</si>
  <si>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</si>
  <si>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</si>
  <si>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</si>
  <si>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</si>
  <si>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</si>
  <si>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</si>
  <si>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</si>
  <si>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</si>
  <si>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</si>
  <si>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</si>
  <si>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</si>
  <si>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</si>
  <si>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</si>
  <si>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</si>
  <si>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</si>
  <si>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</si>
  <si>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</si>
  <si>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</si>
  <si>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</si>
  <si>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</si>
  <si>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</si>
  <si>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</si>
  <si>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</si>
  <si>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</si>
  <si>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</si>
  <si>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</si>
  <si>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</si>
  <si>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</si>
  <si>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</si>
  <si>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</si>
  <si>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</si>
  <si>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</si>
  <si>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</si>
  <si>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</si>
  <si>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</si>
  <si>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</si>
  <si>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</si>
  <si>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</si>
  <si>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</si>
  <si>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</si>
  <si>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</si>
  <si>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</si>
  <si>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</si>
  <si>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</si>
  <si>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</si>
  <si>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</si>
  <si>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</si>
  <si>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</si>
  <si>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</si>
  <si>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</si>
  <si>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</si>
  <si>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</si>
  <si>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</si>
  <si>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</si>
  <si>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</si>
  <si>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</si>
  <si>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</si>
  <si>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</si>
  <si>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</si>
  <si>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</si>
  <si>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</si>
  <si>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</si>
  <si>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</si>
  <si>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</si>
  <si>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</si>
  <si>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</si>
  <si>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</si>
  <si>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</si>
  <si>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</si>
  <si>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</si>
  <si>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</si>
  <si>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</si>
  <si>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</si>
  <si>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</si>
  <si>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</si>
  <si>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</si>
  <si>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</si>
  <si>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</si>
  <si>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</si>
  <si>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</si>
  <si>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</si>
  <si>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</si>
  <si>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</si>
  <si>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</si>
  <si>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</si>
  <si>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</si>
  <si>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</si>
  <si>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</si>
  <si>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</si>
  <si>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</si>
  <si>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</si>
  <si>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</si>
  <si>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</si>
  <si>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</si>
  <si>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</si>
  <si>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</si>
  <si>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</si>
  <si>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</si>
  <si>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</si>
  <si>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</si>
  <si>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</si>
  <si>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</si>
  <si>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</si>
  <si>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</si>
  <si>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</si>
  <si>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</si>
  <si>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</si>
  <si>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</si>
  <si>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</si>
  <si>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</si>
  <si>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</si>
  <si>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</si>
  <si>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</si>
  <si>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</si>
  <si>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</si>
  <si>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</si>
  <si>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</si>
  <si>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</si>
  <si>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</si>
  <si>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</si>
  <si>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</si>
  <si>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</si>
  <si>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</si>
  <si>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</si>
  <si>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</si>
  <si>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</si>
  <si>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</si>
  <si>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</si>
  <si>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</si>
  <si>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</si>
  <si>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</si>
  <si>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</si>
  <si>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</si>
  <si>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</si>
  <si>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</si>
  <si>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</si>
  <si>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</si>
  <si>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</si>
  <si>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</si>
  <si>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</si>
  <si>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</si>
  <si>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</si>
  <si>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</si>
  <si>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</si>
  <si>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</si>
  <si>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</si>
  <si>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</si>
  <si>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</si>
  <si>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</si>
  <si>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</si>
  <si>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</si>
  <si>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</si>
  <si>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</si>
  <si>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</si>
  <si>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</si>
  <si>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</si>
  <si>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</si>
  <si>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</si>
  <si>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</si>
  <si>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</si>
  <si>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</si>
  <si>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</si>
  <si>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</si>
  <si>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</si>
  <si>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</si>
  <si>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</si>
  <si>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</si>
  <si>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</si>
  <si>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</si>
  <si>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</si>
  <si>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</si>
  <si>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</si>
  <si>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</si>
  <si>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</si>
  <si>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</si>
  <si>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</si>
  <si>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</si>
  <si>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</si>
  <si>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</si>
  <si>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</si>
  <si>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</si>
  <si>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</si>
  <si>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</si>
  <si>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</si>
  <si>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</si>
  <si>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</si>
  <si>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</si>
  <si>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</si>
  <si>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</si>
  <si>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</si>
  <si>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</si>
  <si>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</si>
  <si>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</si>
  <si>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</si>
  <si>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</si>
  <si>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</si>
  <si>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</si>
  <si>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</si>
  <si>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</si>
  <si>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</si>
  <si>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</si>
  <si>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</si>
  <si>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</si>
  <si>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</si>
  <si>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</si>
  <si>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</si>
  <si>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</si>
  <si>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</si>
  <si>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</si>
  <si>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</si>
  <si>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</si>
  <si>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</si>
  <si>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</si>
  <si>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</si>
  <si>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</si>
  <si>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</si>
  <si>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</si>
  <si>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</si>
  <si>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</si>
  <si>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</si>
  <si>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</si>
  <si>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</si>
  <si>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</si>
  <si>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</si>
  <si>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</si>
  <si>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</si>
  <si>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</si>
  <si>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</si>
  <si>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</si>
  <si>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</si>
  <si>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</si>
  <si>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</si>
  <si>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</si>
  <si>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</si>
  <si>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</si>
  <si>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</si>
  <si>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</si>
  <si>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</si>
  <si>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</si>
  <si>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</si>
  <si>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</si>
  <si>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</si>
  <si>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</si>
  <si>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</si>
  <si>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</si>
  <si>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</si>
  <si>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</si>
  <si>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</si>
  <si>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</si>
  <si>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</si>
  <si>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</si>
  <si>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</si>
  <si>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</si>
  <si>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</si>
  <si>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</si>
  <si>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</si>
  <si>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</si>
  <si>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</si>
  <si>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</si>
  <si>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</si>
  <si>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</si>
  <si>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</si>
  <si>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</si>
  <si>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</si>
  <si>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</si>
  <si>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</si>
  <si>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</si>
  <si>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</si>
  <si>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</si>
  <si>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</si>
  <si>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</si>
  <si>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</si>
  <si>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</si>
  <si>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</si>
  <si>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</si>
  <si>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</si>
  <si>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</si>
  <si>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</si>
  <si>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</si>
  <si>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</si>
  <si>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</si>
  <si>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</si>
  <si>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</si>
  <si>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</si>
  <si>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</si>
  <si>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</si>
  <si>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</si>
  <si>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</si>
  <si>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</si>
  <si>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</si>
  <si>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</si>
  <si>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</si>
  <si>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</si>
  <si>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</si>
  <si>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</si>
  <si>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</si>
  <si>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</si>
  <si>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</si>
  <si>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</si>
  <si>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</si>
  <si>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</si>
  <si>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</si>
  <si>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</si>
  <si>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</si>
  <si>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</si>
  <si>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</si>
  <si>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</si>
  <si>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</si>
  <si>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</si>
  <si>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</si>
  <si>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</si>
  <si>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</si>
  <si>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</si>
  <si>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</si>
  <si>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</si>
  <si>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</si>
  <si>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</si>
  <si>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</si>
  <si>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</si>
  <si>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</si>
  <si>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</si>
  <si>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</si>
  <si>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</si>
  <si>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</si>
  <si>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</si>
  <si>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</si>
  <si>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</si>
  <si>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</si>
  <si>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</si>
  <si>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</si>
  <si>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</si>
  <si>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</si>
  <si>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</si>
  <si>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</si>
  <si>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</si>
  <si>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</si>
  <si>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</si>
  <si>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</si>
  <si>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</si>
  <si>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</si>
  <si>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</si>
  <si>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</si>
  <si>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</si>
  <si>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</si>
  <si>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</si>
  <si>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</si>
  <si>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</si>
  <si>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</si>
  <si>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</si>
  <si>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</si>
  <si>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</si>
  <si>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</si>
  <si>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</si>
  <si>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</si>
  <si>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</si>
  <si>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</si>
  <si>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</si>
  <si>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</si>
  <si>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</si>
  <si>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</si>
  <si>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</si>
  <si>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</si>
  <si>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</si>
  <si>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</si>
  <si>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</si>
  <si>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</si>
  <si>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</si>
  <si>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</si>
  <si>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</si>
  <si>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</si>
  <si>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</si>
  <si>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</si>
  <si>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</si>
  <si>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</si>
  <si>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</si>
  <si>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</si>
  <si>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</si>
  <si>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</si>
  <si>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</si>
  <si>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</si>
  <si>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</si>
  <si>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</si>
  <si>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</si>
  <si>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</si>
  <si>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</si>
  <si>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</si>
  <si>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</si>
  <si>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</si>
  <si>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</si>
  <si>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</si>
  <si>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</si>
  <si>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</si>
  <si>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</si>
  <si>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</si>
  <si>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</si>
  <si>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</si>
  <si>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</si>
  <si>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</si>
  <si>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</si>
  <si>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</si>
  <si>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</si>
  <si>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</si>
  <si>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</si>
  <si>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</si>
  <si>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</si>
  <si>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</si>
  <si>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</si>
  <si>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</si>
  <si>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</si>
  <si>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</si>
  <si>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</si>
  <si>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</si>
  <si>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</si>
  <si>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</si>
  <si>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</si>
  <si>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</si>
  <si>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</si>
  <si>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</si>
  <si>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</si>
  <si>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</si>
  <si>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</si>
  <si>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</si>
  <si>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</si>
  <si>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</si>
  <si>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</si>
  <si>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</si>
  <si>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</si>
  <si>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</si>
  <si>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</si>
  <si>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</si>
  <si>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</si>
  <si>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</si>
  <si>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</si>
  <si>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</si>
  <si>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</si>
  <si>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</si>
  <si>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</si>
  <si>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</si>
  <si>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</si>
  <si>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</si>
  <si>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</si>
  <si>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</si>
  <si>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</si>
  <si>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</si>
  <si>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</si>
  <si>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</si>
  <si>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</si>
  <si>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</si>
  <si>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</si>
  <si>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</si>
  <si>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</si>
  <si>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</si>
  <si>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</si>
  <si>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</si>
  <si>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</si>
  <si>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</si>
  <si>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</si>
  <si>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</si>
  <si>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</si>
  <si>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</si>
  <si>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</si>
  <si>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</si>
  <si>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</si>
  <si>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</si>
  <si>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</si>
  <si>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</si>
  <si>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</si>
  <si>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</si>
  <si>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</si>
  <si>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</si>
  <si>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</si>
  <si>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</si>
  <si>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</si>
  <si>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</si>
  <si>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</si>
  <si>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</si>
  <si>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</si>
  <si>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</si>
  <si>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</si>
  <si>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</si>
  <si>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</si>
  <si>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</si>
  <si>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</si>
  <si>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</si>
  <si>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</si>
  <si>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</si>
  <si>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</si>
  <si>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</si>
  <si>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</si>
  <si>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</si>
  <si>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</si>
  <si>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</si>
  <si>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</si>
  <si>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</si>
  <si>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</si>
  <si>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</si>
  <si>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</si>
  <si>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</si>
  <si>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</si>
  <si>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</si>
  <si>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</si>
  <si>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</si>
  <si>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</si>
  <si>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</si>
  <si>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</si>
  <si>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</si>
  <si>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</si>
  <si>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</si>
  <si>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</si>
  <si>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</si>
  <si>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</si>
  <si>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</si>
  <si>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</si>
  <si>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</si>
  <si>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</si>
  <si>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</si>
  <si>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</si>
  <si>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</si>
  <si>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</si>
  <si>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</si>
  <si>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</si>
  <si>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</si>
  <si>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</si>
  <si>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</si>
  <si>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</si>
  <si>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</si>
  <si>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</si>
  <si>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</si>
  <si>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</si>
  <si>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</si>
  <si>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</si>
  <si>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</si>
  <si>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</si>
  <si>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</si>
  <si>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</si>
  <si>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</si>
  <si>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</si>
  <si>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</si>
  <si>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</si>
  <si>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</si>
  <si>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</si>
  <si>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</si>
  <si>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</si>
  <si>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</si>
  <si>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</si>
  <si>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</si>
  <si>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</si>
  <si>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</si>
  <si>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</si>
  <si>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</si>
  <si>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</si>
  <si>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</si>
  <si>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</si>
  <si>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</si>
  <si>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</si>
  <si>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</si>
  <si>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</si>
  <si>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</si>
  <si>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</si>
  <si>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</si>
  <si>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</si>
  <si>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</si>
  <si>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</si>
  <si>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</si>
  <si>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</si>
  <si>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</si>
  <si>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</si>
  <si>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</si>
  <si>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</si>
  <si>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</si>
  <si>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</si>
  <si>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</si>
  <si>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</si>
  <si>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</si>
  <si>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</si>
  <si>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</si>
  <si>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</si>
  <si>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</si>
  <si>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</si>
  <si>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</si>
  <si>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</si>
  <si>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</si>
  <si>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</si>
  <si>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</si>
  <si>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</si>
  <si>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</si>
  <si>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</si>
  <si>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</si>
  <si>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</si>
  <si>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</si>
  <si>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</si>
  <si>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</si>
  <si>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</si>
  <si>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</si>
  <si>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</si>
  <si>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</si>
  <si>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</si>
  <si>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</si>
  <si>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</si>
  <si>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</si>
  <si>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</si>
  <si>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</si>
  <si>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</si>
  <si>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</si>
  <si>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</si>
  <si>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</si>
  <si>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</si>
  <si>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</si>
  <si>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</si>
  <si>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</si>
  <si>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</si>
  <si>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</si>
  <si>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</si>
  <si>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</si>
  <si>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</si>
  <si>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</si>
  <si>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</si>
  <si>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</si>
  <si>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</si>
  <si>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</si>
  <si>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</si>
  <si>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</si>
  <si>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</si>
  <si>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</si>
  <si>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</si>
  <si>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</si>
  <si>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</si>
  <si>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</si>
  <si>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</si>
  <si>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</si>
  <si>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</si>
  <si>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</si>
  <si>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</si>
  <si>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</si>
  <si>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</si>
  <si>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</si>
  <si>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</si>
  <si>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</si>
  <si>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</si>
  <si>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</si>
  <si>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</si>
  <si>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</si>
  <si>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</si>
  <si>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</si>
  <si>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</si>
  <si>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</si>
  <si>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</si>
  <si>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</si>
  <si>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</si>
  <si>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</si>
  <si>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</si>
  <si>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</si>
  <si>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</si>
  <si>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</si>
  <si>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</si>
  <si>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</si>
  <si>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</si>
  <si>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</si>
  <si>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</si>
  <si>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</si>
  <si>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</si>
  <si>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</si>
  <si>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</si>
  <si>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</si>
  <si>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</si>
  <si>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</si>
  <si>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</si>
  <si>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</si>
  <si>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</si>
  <si>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</si>
  <si>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</si>
  <si>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</si>
  <si>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</si>
  <si>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</si>
  <si>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</si>
  <si>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</si>
  <si>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</si>
  <si>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</si>
  <si>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</si>
  <si>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</si>
  <si>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</si>
  <si>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</si>
  <si>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</si>
  <si>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</si>
  <si>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</si>
  <si>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</si>
  <si>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</si>
  <si>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</si>
  <si>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</si>
  <si>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</si>
  <si>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</si>
  <si>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</si>
  <si>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</si>
  <si>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</si>
  <si>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</si>
  <si>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</si>
  <si>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</si>
  <si>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</si>
  <si>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</si>
  <si>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</si>
  <si>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</si>
  <si>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</si>
  <si>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</si>
  <si>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</si>
  <si>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</si>
  <si>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</si>
  <si>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</si>
  <si>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</si>
  <si>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</si>
  <si>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</si>
  <si>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</si>
  <si>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</si>
  <si>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</si>
  <si>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</si>
  <si>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</si>
  <si>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</si>
  <si>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</si>
  <si>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</si>
  <si>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</si>
  <si>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</si>
  <si>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</si>
  <si>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</si>
  <si>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</si>
  <si>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</si>
  <si>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</si>
  <si>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</si>
  <si>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</si>
  <si>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</si>
  <si>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</si>
  <si>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</si>
  <si>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</si>
  <si>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</si>
  <si>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</si>
  <si>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</si>
  <si>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</si>
  <si>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</si>
  <si>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</si>
  <si>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</si>
  <si>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</si>
  <si>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</si>
  <si>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</si>
  <si>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</si>
  <si>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</si>
  <si>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</si>
  <si>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</si>
  <si>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</si>
  <si>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</si>
  <si>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</si>
  <si>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</si>
  <si>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</si>
  <si>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</si>
  <si>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</si>
  <si>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</si>
  <si>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</si>
  <si>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</si>
  <si>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</si>
  <si>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</si>
  <si>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</si>
  <si>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</si>
  <si>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</si>
  <si>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</si>
  <si>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</si>
  <si>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</si>
  <si>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</si>
  <si>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</si>
  <si>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</si>
  <si>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</si>
  <si>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</si>
  <si>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</si>
  <si>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</si>
  <si>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</si>
  <si>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</si>
  <si>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</si>
  <si>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</si>
  <si>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</si>
  <si>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</si>
  <si>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</si>
  <si>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</si>
  <si>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</si>
  <si>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</si>
  <si>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</si>
  <si>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</si>
  <si>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</si>
  <si>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</si>
  <si>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</si>
  <si>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</si>
  <si>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</si>
  <si>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</si>
  <si>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</si>
  <si>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</si>
  <si>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</si>
  <si>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</si>
  <si>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</si>
  <si>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</si>
  <si>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</si>
  <si>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</si>
  <si>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</si>
  <si>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</si>
  <si>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</si>
  <si>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</si>
  <si>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</si>
  <si>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</si>
  <si>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</si>
  <si>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</si>
  <si>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</si>
  <si>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</si>
  <si>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</si>
  <si>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</si>
  <si>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</si>
  <si>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</si>
  <si>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</si>
  <si>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</si>
  <si>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</si>
  <si>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</si>
  <si>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</si>
  <si>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</si>
  <si>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</si>
  <si>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</si>
  <si>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</si>
  <si>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</si>
  <si>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</si>
  <si>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</si>
  <si>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</si>
  <si>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</si>
  <si>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</si>
  <si>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</si>
  <si>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</si>
  <si>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</si>
  <si>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</si>
  <si>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</si>
  <si>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</si>
  <si>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</si>
  <si>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</si>
  <si>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</si>
  <si>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</si>
  <si>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</si>
  <si>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</si>
  <si>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</si>
  <si>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</si>
  <si>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</si>
  <si>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</si>
  <si>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</si>
  <si>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</si>
  <si>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</si>
  <si>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</si>
  <si>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</si>
  <si>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</si>
  <si>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</si>
  <si>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</si>
  <si>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</si>
  <si>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</si>
  <si>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</si>
  <si>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</si>
  <si>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</si>
  <si>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</si>
  <si>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</si>
  <si>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</si>
  <si>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</si>
  <si>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</si>
  <si>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</si>
  <si>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</si>
  <si>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</si>
  <si>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</si>
  <si>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</si>
  <si>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</si>
  <si>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</si>
  <si>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</si>
  <si>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</si>
  <si>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</si>
  <si>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</si>
  <si>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</si>
  <si>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</si>
  <si>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</si>
  <si>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</si>
  <si>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</si>
  <si>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</si>
  <si>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</si>
  <si>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</si>
  <si>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</si>
  <si>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</si>
  <si>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</si>
  <si>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</si>
  <si>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</si>
  <si>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</si>
  <si>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</si>
  <si>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</si>
  <si>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</si>
  <si>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</si>
  <si>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</si>
  <si>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</si>
  <si>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</si>
  <si>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</si>
  <si>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</si>
  <si>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</si>
  <si>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</si>
  <si>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</si>
  <si>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</si>
  <si>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</si>
  <si>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</si>
  <si>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</si>
  <si>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</si>
  <si>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</si>
  <si>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</si>
  <si>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</si>
  <si>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</si>
  <si>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</si>
  <si>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</si>
  <si>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</si>
  <si>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</si>
  <si>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</si>
  <si>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</si>
  <si>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</si>
  <si>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</si>
  <si>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</si>
  <si>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</si>
  <si>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</si>
  <si>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</si>
  <si>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</si>
  <si>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</si>
  <si>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</si>
  <si>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</si>
  <si>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</si>
  <si>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</si>
  <si>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</si>
  <si>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</si>
  <si>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</si>
  <si>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</si>
  <si>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</si>
  <si>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</si>
  <si>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</si>
  <si>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</si>
  <si>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</si>
  <si>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</si>
  <si>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</si>
  <si>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</si>
  <si>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</si>
  <si>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</si>
  <si>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</si>
  <si>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</si>
  <si>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</si>
  <si>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</si>
  <si>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</si>
  <si>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</si>
  <si>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</si>
  <si>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</si>
  <si>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</si>
  <si>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</si>
  <si>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</si>
  <si>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</si>
  <si>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</si>
  <si>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</si>
  <si>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</si>
  <si>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</si>
  <si>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</si>
  <si>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</si>
  <si>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</si>
  <si>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</si>
  <si>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</si>
  <si>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</si>
  <si>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</si>
  <si>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</si>
  <si>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</si>
  <si>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</si>
  <si>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</si>
  <si>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</si>
  <si>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</si>
  <si>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</si>
  <si>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</si>
  <si>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</si>
  <si>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</si>
  <si>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</si>
  <si>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</si>
  <si>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</si>
  <si>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</si>
  <si>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</si>
  <si>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</si>
  <si>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</si>
  <si>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</si>
  <si>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</si>
  <si>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</si>
  <si>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</si>
  <si>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</si>
  <si>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</si>
  <si>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</si>
  <si>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</si>
  <si>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</si>
  <si>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</si>
  <si>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</si>
  <si>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</si>
  <si>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</si>
  <si>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</si>
  <si>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</si>
  <si>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</si>
  <si>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</si>
  <si>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</si>
  <si>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</si>
  <si>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</si>
  <si>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</si>
  <si>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</si>
  <si>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</si>
  <si>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</si>
  <si>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</si>
  <si>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</si>
  <si>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</si>
  <si>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</si>
  <si>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</si>
  <si>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</si>
  <si>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</si>
  <si>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</si>
  <si>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</si>
  <si>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</si>
  <si>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</si>
  <si>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</si>
  <si>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</si>
  <si>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</si>
  <si>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</si>
  <si>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</si>
  <si>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</si>
  <si>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</si>
  <si>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</si>
  <si>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</si>
  <si>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</si>
  <si>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</si>
  <si>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</si>
  <si>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</si>
  <si>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</si>
  <si>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</si>
  <si>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</si>
  <si>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</si>
  <si>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</si>
  <si>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</si>
  <si>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</si>
  <si>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</si>
  <si>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</si>
  <si>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</si>
  <si>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</si>
  <si>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</si>
  <si>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</si>
  <si>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</si>
  <si>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</si>
  <si>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</si>
  <si>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</si>
  <si>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</si>
  <si>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</si>
  <si>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</si>
  <si>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</si>
  <si>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</si>
  <si>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</si>
  <si>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</si>
  <si>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</si>
  <si>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</si>
  <si>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</si>
  <si>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</si>
  <si>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</si>
  <si>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</si>
  <si>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</si>
  <si>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</si>
  <si>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</si>
  <si>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</si>
  <si>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</si>
  <si>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</si>
  <si>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</si>
  <si>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</si>
  <si>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</si>
  <si>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</si>
  <si>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</si>
  <si>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</si>
  <si>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</si>
  <si>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</si>
  <si>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</si>
  <si>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</si>
  <si>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</si>
  <si>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</si>
  <si>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</si>
  <si>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</si>
  <si>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</si>
  <si>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</si>
  <si>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</si>
  <si>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</si>
  <si>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</si>
  <si>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</si>
  <si>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</si>
  <si>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</si>
  <si>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</si>
  <si>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</si>
  <si>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</si>
  <si>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</si>
  <si>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</si>
  <si>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</si>
  <si>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</si>
  <si>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</si>
  <si>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</si>
  <si>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</si>
  <si>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</si>
  <si>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</si>
  <si>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</si>
  <si>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</si>
  <si>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</si>
  <si>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</si>
  <si>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</si>
  <si>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</si>
  <si>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</si>
  <si>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</si>
  <si>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</si>
  <si>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</si>
  <si>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</si>
  <si>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</si>
  <si>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</si>
  <si>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</si>
  <si>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</si>
  <si>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</si>
  <si>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</si>
  <si>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</si>
  <si>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</si>
  <si>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</si>
  <si>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</si>
  <si>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</si>
  <si>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</si>
  <si>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</si>
  <si>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</si>
  <si>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</si>
  <si>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</si>
  <si>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</si>
  <si>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</si>
  <si>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</si>
  <si>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</si>
  <si>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</si>
  <si>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</si>
  <si>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</si>
  <si>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</si>
  <si>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</si>
  <si>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</si>
  <si>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</si>
  <si>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</si>
  <si>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</si>
  <si>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</si>
  <si>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</si>
  <si>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</si>
  <si>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</si>
  <si>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</si>
  <si>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</si>
  <si>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</si>
  <si>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</si>
  <si>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</si>
  <si>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</si>
  <si>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</si>
  <si>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</si>
  <si>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</si>
  <si>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</si>
  <si>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</si>
  <si>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</si>
  <si>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</si>
  <si>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</si>
  <si>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</si>
  <si>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</si>
  <si>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</si>
  <si>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</si>
  <si>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</si>
  <si>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</si>
  <si>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</si>
  <si>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</si>
  <si>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</si>
  <si>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</si>
  <si>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</si>
  <si>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</si>
  <si>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</si>
  <si>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</si>
  <si>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</si>
  <si>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</si>
  <si>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</si>
  <si>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</si>
  <si>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</si>
  <si>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</si>
  <si>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</si>
  <si>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</si>
  <si>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</si>
  <si>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</si>
  <si>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</si>
  <si>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</si>
  <si>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</si>
  <si>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</si>
  <si>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</si>
  <si>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</si>
  <si>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</si>
  <si>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</si>
  <si>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</si>
  <si>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</si>
  <si>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</si>
  <si>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</si>
  <si>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</si>
  <si>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</si>
  <si>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</si>
  <si>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</si>
  <si>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</si>
  <si>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</si>
  <si>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</si>
  <si>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</si>
  <si>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</si>
  <si>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</si>
  <si>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</si>
  <si>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</si>
  <si>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</si>
  <si>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</si>
  <si>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</si>
  <si>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</si>
  <si>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</si>
  <si>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</si>
  <si>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</si>
  <si>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</si>
  <si>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</si>
  <si>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</si>
  <si>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</si>
  <si>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</si>
  <si>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</si>
  <si>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</si>
  <si>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</si>
  <si>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</si>
  <si>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</si>
  <si>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</si>
  <si>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</si>
  <si>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</si>
  <si>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</si>
  <si>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</si>
  <si>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</si>
  <si>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</si>
  <si>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</si>
  <si>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</si>
  <si>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</si>
  <si>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</si>
  <si>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</si>
  <si>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</si>
  <si>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</si>
  <si>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</si>
  <si>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</si>
  <si>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</si>
  <si>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</si>
  <si>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</si>
  <si>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</si>
  <si>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</si>
  <si>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</si>
  <si>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</si>
  <si>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</si>
  <si>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</si>
  <si>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</si>
  <si>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</si>
  <si>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</si>
  <si>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</si>
  <si>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</si>
  <si>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</si>
  <si>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</si>
  <si>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</si>
  <si>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</si>
  <si>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</si>
  <si>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</si>
  <si>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</si>
  <si>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</si>
  <si>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</si>
  <si>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</si>
  <si>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</si>
  <si>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</si>
  <si>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</si>
  <si>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</si>
  <si>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</si>
  <si>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</si>
  <si>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</si>
  <si>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</si>
  <si>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</si>
  <si>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</si>
  <si>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</si>
  <si>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</si>
  <si>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</si>
  <si>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</si>
  <si>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</si>
  <si>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</si>
  <si>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</si>
  <si>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</si>
  <si>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</si>
  <si>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</si>
  <si>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</si>
  <si>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</si>
  <si>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</si>
  <si>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</si>
  <si>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</si>
  <si>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</si>
  <si>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</si>
  <si>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</si>
  <si>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</si>
  <si>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</si>
  <si>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</si>
  <si>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</si>
  <si>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</si>
  <si>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</si>
  <si>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</si>
  <si>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</si>
  <si>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</si>
  <si>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</si>
  <si>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</si>
  <si>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</si>
  <si>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</si>
  <si>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</si>
  <si>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</si>
  <si>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</si>
  <si>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</si>
  <si>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</si>
  <si>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</si>
  <si>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</si>
  <si>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</si>
  <si>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</si>
  <si>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</si>
  <si>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</si>
  <si>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</si>
  <si>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</si>
  <si>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</si>
  <si>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</si>
  <si>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</si>
  <si>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</si>
  <si>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</si>
  <si>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</si>
  <si>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</si>
  <si>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</si>
  <si>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</si>
  <si>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</si>
  <si>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</si>
  <si>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</si>
  <si>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</si>
  <si>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</si>
  <si>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</si>
  <si>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</si>
  <si>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</si>
  <si>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</si>
  <si>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</si>
  <si>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</si>
  <si>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</si>
  <si>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</si>
  <si>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</si>
  <si>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</si>
  <si>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</si>
  <si>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</si>
  <si>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</si>
  <si>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</si>
  <si>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</si>
  <si>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</si>
  <si>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</si>
  <si>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</si>
  <si>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</si>
  <si>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</si>
  <si>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</si>
  <si>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</si>
  <si>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</si>
  <si>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</si>
  <si>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</si>
  <si>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</si>
  <si>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</si>
  <si>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</si>
  <si>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</si>
  <si>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</si>
  <si>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</si>
  <si>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</si>
  <si>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</si>
  <si>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</si>
  <si>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</si>
  <si>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</si>
  <si>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</si>
  <si>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</si>
  <si>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</si>
  <si>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</si>
  <si>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</si>
  <si>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</si>
  <si>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</si>
  <si>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</si>
  <si>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</si>
  <si>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</si>
  <si>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</si>
  <si>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</si>
  <si>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</si>
  <si>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</si>
  <si>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</si>
  <si>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</si>
  <si>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</si>
  <si>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</si>
  <si>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</si>
  <si>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</si>
  <si>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</si>
  <si>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</si>
  <si>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</si>
  <si>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</si>
  <si>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</si>
  <si>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</si>
  <si>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</si>
  <si>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</si>
  <si>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</si>
  <si>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</si>
  <si>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</si>
  <si>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</si>
  <si>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</si>
  <si>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</si>
  <si>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</si>
  <si>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</si>
  <si>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</si>
  <si>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</si>
  <si>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</si>
  <si>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</si>
  <si>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</si>
  <si>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</si>
  <si>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</si>
  <si>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</si>
  <si>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</si>
  <si>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</si>
  <si>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</si>
  <si>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</si>
  <si>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</si>
  <si>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</si>
  <si>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</si>
  <si>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</si>
  <si>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</si>
  <si>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</si>
  <si>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</si>
  <si>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</si>
  <si>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</si>
  <si>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</si>
  <si>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</si>
  <si>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</si>
  <si>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</si>
  <si>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</si>
  <si>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</si>
  <si>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</si>
  <si>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</si>
  <si>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</si>
  <si>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</si>
  <si>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</si>
  <si>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</si>
  <si>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</si>
  <si>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</si>
  <si>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</si>
  <si>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</si>
  <si>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</si>
  <si>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</si>
  <si>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</si>
  <si>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</si>
  <si>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</si>
  <si>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</si>
  <si>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</si>
  <si>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</si>
  <si>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</si>
  <si>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</si>
  <si>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</si>
  <si>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</si>
  <si>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</si>
  <si>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</si>
  <si>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</si>
  <si>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</si>
  <si>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</si>
  <si>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</si>
  <si>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</si>
  <si>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</si>
  <si>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</si>
  <si>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</si>
  <si>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</si>
  <si>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</si>
  <si>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</si>
  <si>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</si>
  <si>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</si>
  <si>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</si>
  <si>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</si>
  <si>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</si>
  <si>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</si>
  <si>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</si>
  <si>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</si>
  <si>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</si>
  <si>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</si>
  <si>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</si>
  <si>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</si>
  <si>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</si>
  <si>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</si>
  <si>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</si>
  <si>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</si>
  <si>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</si>
  <si>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</si>
  <si>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</si>
  <si>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</si>
  <si>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</si>
  <si>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</si>
  <si>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</si>
  <si>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</si>
  <si>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</si>
  <si>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</si>
  <si>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</si>
  <si>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</si>
  <si>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</si>
  <si>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</si>
  <si>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</si>
  <si>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</si>
  <si>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</si>
  <si>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</si>
  <si>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</si>
  <si>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</si>
  <si>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</si>
  <si>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</si>
  <si>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</si>
  <si>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</si>
  <si>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</si>
  <si>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</si>
  <si>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</si>
  <si>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</si>
  <si>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</si>
  <si>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</si>
  <si>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</si>
  <si>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</si>
  <si>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</si>
  <si>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</si>
  <si>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</si>
  <si>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</si>
  <si>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</si>
  <si>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</si>
  <si>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</si>
  <si>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</si>
  <si>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</si>
  <si>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</si>
  <si>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</si>
  <si>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</si>
  <si>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</si>
  <si>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</si>
  <si>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</si>
  <si>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</si>
  <si>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</si>
  <si>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</si>
  <si>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</si>
  <si>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</si>
  <si>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</si>
  <si>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</si>
  <si>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</si>
  <si>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</si>
  <si>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</si>
  <si>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</si>
  <si>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</si>
  <si>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</si>
  <si>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</si>
  <si>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</si>
  <si>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</si>
  <si>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</si>
  <si>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</si>
  <si>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</si>
  <si>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</si>
  <si>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</si>
  <si>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</si>
  <si>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</si>
  <si>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</si>
  <si>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</si>
  <si>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</si>
  <si>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</si>
  <si>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</si>
  <si>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</si>
  <si>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</si>
  <si>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</si>
  <si>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</si>
  <si>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</si>
  <si>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</si>
  <si>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</si>
  <si>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</si>
  <si>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</si>
  <si>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</si>
  <si>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</si>
  <si>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</si>
  <si>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</si>
  <si>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</si>
  <si>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</si>
  <si>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</si>
  <si>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</si>
  <si>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</si>
  <si>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</si>
  <si>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</si>
  <si>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</si>
  <si>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</si>
  <si>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</si>
  <si>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</si>
  <si>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</si>
  <si>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</si>
  <si>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</si>
  <si>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</si>
  <si>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</si>
  <si>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</si>
  <si>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</si>
  <si>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</si>
  <si>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</si>
  <si>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</si>
  <si>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</si>
  <si>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</si>
  <si>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</si>
  <si>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</si>
  <si>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</si>
  <si>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</si>
  <si>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</si>
  <si>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</si>
  <si>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</si>
  <si>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</si>
  <si>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</si>
  <si>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</si>
  <si>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</si>
  <si>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</si>
  <si>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</si>
  <si>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</si>
  <si>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</si>
  <si>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</si>
  <si>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</si>
  <si>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</si>
  <si>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</si>
  <si>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</si>
  <si>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</si>
  <si>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</si>
  <si>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</si>
  <si>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</si>
  <si>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</si>
  <si>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</si>
  <si>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</si>
  <si>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</si>
  <si>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</si>
  <si>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</si>
  <si>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</si>
  <si>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</si>
  <si>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</si>
  <si>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</si>
  <si>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</si>
  <si>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</si>
  <si>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</si>
  <si>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</si>
  <si>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</si>
  <si>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</si>
  <si>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</si>
  <si>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</si>
  <si>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</si>
  <si>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</si>
  <si>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</si>
  <si>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</si>
  <si>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</si>
  <si>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</si>
  <si>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</si>
  <si>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</si>
  <si>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</si>
  <si>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</si>
  <si>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</si>
  <si>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</si>
  <si>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</si>
  <si>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</si>
  <si>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</si>
  <si>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</si>
  <si>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</si>
  <si>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</si>
  <si>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</si>
  <si>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</si>
  <si>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</si>
  <si>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</si>
  <si>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</si>
  <si>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</si>
  <si>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</si>
  <si>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</si>
  <si>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</si>
  <si>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</si>
  <si>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</si>
  <si>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</si>
  <si>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</si>
  <si>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</si>
  <si>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</si>
  <si>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</si>
  <si>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</si>
  <si>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</si>
  <si>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</si>
  <si>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</si>
  <si>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</si>
  <si>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</si>
  <si>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</si>
  <si>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</si>
  <si>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</si>
  <si>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</si>
  <si>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</si>
  <si>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</si>
  <si>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</si>
  <si>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</si>
  <si>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</si>
  <si>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</si>
  <si>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</si>
  <si>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</si>
  <si>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</si>
  <si>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</si>
  <si>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</si>
  <si>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</si>
  <si>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</si>
  <si>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</si>
  <si>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</si>
  <si>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</si>
  <si>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</si>
  <si>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</si>
  <si>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</si>
  <si>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</si>
  <si>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</si>
  <si>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</si>
  <si>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</si>
  <si>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</si>
  <si>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</si>
  <si>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</si>
  <si>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</si>
  <si>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</si>
  <si>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</si>
  <si>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</si>
  <si>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</si>
  <si>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</si>
  <si>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</si>
  <si>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</si>
  <si>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</si>
  <si>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</si>
  <si>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</si>
  <si>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</si>
  <si>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</si>
  <si>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</si>
  <si>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</si>
  <si>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</si>
  <si>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</si>
  <si>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</si>
  <si>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</si>
  <si>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</si>
  <si>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</si>
  <si>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</si>
  <si>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</si>
  <si>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</si>
  <si>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</si>
  <si>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</si>
  <si>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</si>
  <si>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</si>
  <si>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</si>
  <si>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</si>
  <si>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</si>
  <si>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</si>
  <si>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</si>
  <si>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</si>
  <si>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</si>
  <si>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</si>
  <si>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</si>
  <si>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</si>
  <si>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</si>
  <si>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</si>
  <si>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</si>
  <si>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</si>
  <si>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</si>
  <si>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</si>
  <si>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</si>
  <si>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</si>
  <si>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</si>
  <si>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</si>
  <si>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</si>
  <si>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</si>
  <si>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</si>
  <si>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</si>
  <si>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</si>
  <si>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</si>
  <si>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</si>
  <si>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</si>
  <si>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</si>
  <si>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</si>
  <si>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</si>
  <si>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</si>
  <si>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</si>
  <si>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</si>
  <si>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</si>
  <si>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</si>
  <si>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</si>
  <si>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</si>
  <si>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</si>
  <si>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</si>
  <si>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</si>
  <si>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</si>
  <si>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</si>
  <si>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</si>
  <si>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</si>
  <si>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</si>
  <si>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</si>
  <si>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</si>
  <si>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</si>
  <si>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</si>
  <si>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</si>
  <si>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</si>
  <si>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</si>
  <si>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</si>
  <si>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</si>
  <si>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</si>
  <si>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</si>
  <si>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</si>
  <si>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</si>
  <si>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</si>
  <si>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</si>
  <si>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</si>
  <si>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</si>
  <si>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</si>
  <si>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</si>
  <si>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</si>
  <si>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</si>
  <si>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</si>
  <si>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</si>
  <si>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</si>
  <si>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</si>
  <si>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</si>
  <si>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</si>
  <si>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</si>
  <si>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</si>
  <si>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</si>
  <si>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</si>
  <si>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</si>
  <si>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</si>
  <si>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</si>
  <si>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</si>
  <si>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</si>
  <si>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</si>
  <si>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</si>
  <si>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</si>
  <si>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</si>
  <si>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</si>
  <si>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</si>
  <si>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</si>
  <si>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</si>
  <si>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</si>
  <si>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</si>
  <si>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</si>
  <si>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</si>
  <si>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</si>
  <si>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</si>
  <si>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</si>
  <si>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</si>
  <si>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</si>
  <si>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</si>
  <si>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</si>
  <si>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</si>
  <si>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</si>
  <si>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</si>
  <si>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</si>
  <si>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</si>
  <si>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</si>
  <si>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</si>
  <si>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</si>
  <si>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</si>
  <si>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</si>
  <si>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</si>
  <si>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</si>
  <si>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</si>
  <si>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</si>
  <si>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</si>
  <si>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</si>
  <si>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</si>
  <si>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</si>
  <si>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</si>
  <si>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</si>
  <si>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</si>
  <si>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</si>
  <si>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</si>
  <si>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</si>
  <si>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</si>
  <si>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</si>
  <si>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</si>
  <si>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</si>
  <si>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</si>
  <si>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</si>
  <si>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</si>
  <si>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</si>
  <si>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</si>
  <si>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</si>
  <si>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</si>
  <si>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</si>
  <si>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</si>
  <si>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</si>
  <si>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</si>
  <si>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</si>
  <si>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</si>
  <si>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</si>
  <si>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</si>
  <si>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</si>
  <si>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</si>
  <si>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</si>
  <si>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</si>
  <si>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</si>
  <si>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</si>
  <si>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</si>
  <si>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</si>
  <si>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</si>
  <si>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</si>
  <si>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</si>
  <si>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</si>
  <si>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</si>
  <si>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</si>
  <si>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</si>
  <si>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</si>
  <si>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</si>
  <si>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</si>
  <si>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</si>
  <si>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</si>
  <si>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</si>
  <si>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</si>
  <si>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</si>
  <si>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</si>
  <si>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</si>
  <si>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</si>
  <si>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</si>
  <si>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</si>
  <si>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</si>
  <si>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</si>
  <si>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</si>
  <si>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</si>
  <si>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</si>
  <si>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</si>
  <si>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</si>
  <si>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</si>
  <si>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</si>
  <si>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</si>
  <si>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</si>
  <si>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</si>
  <si>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</si>
  <si>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</si>
  <si>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</si>
  <si>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</si>
  <si>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</si>
  <si>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</si>
  <si>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</si>
  <si>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</si>
  <si>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</si>
  <si>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</si>
  <si>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</si>
  <si>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</si>
  <si>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</si>
  <si>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</si>
  <si>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</si>
  <si>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</si>
  <si>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</si>
  <si>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</si>
  <si>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</si>
  <si>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</si>
  <si>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</si>
  <si>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</si>
  <si>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</si>
  <si>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</si>
  <si>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</si>
  <si>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</si>
  <si>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</si>
  <si>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</si>
  <si>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</si>
  <si>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</si>
  <si>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</si>
  <si>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</si>
  <si>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</si>
  <si>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</si>
  <si>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</si>
  <si>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</si>
  <si>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</si>
  <si>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</si>
  <si>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</si>
  <si>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</si>
  <si>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</si>
  <si>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</si>
  <si>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</si>
  <si>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</si>
  <si>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</si>
  <si>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</si>
  <si>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</si>
  <si>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</si>
  <si>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</si>
  <si>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</si>
  <si>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</si>
  <si>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</si>
  <si>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</si>
  <si>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</si>
  <si>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</si>
  <si>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</si>
  <si>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</si>
  <si>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</si>
  <si>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</si>
  <si>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</si>
  <si>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</si>
  <si>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</si>
  <si>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</si>
  <si>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</si>
  <si>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</si>
  <si>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</si>
  <si>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</si>
  <si>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</si>
  <si>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</si>
  <si>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</si>
  <si>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</si>
  <si>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</si>
  <si>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</si>
  <si>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</si>
  <si>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</si>
  <si>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</si>
  <si>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</si>
  <si>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</si>
  <si>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</si>
  <si>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</si>
  <si>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</si>
  <si>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</si>
  <si>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</si>
  <si>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</si>
  <si>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</si>
  <si>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</si>
  <si>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</si>
  <si>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</si>
  <si>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</si>
  <si>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</si>
  <si>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</si>
  <si>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</si>
  <si>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</si>
  <si>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</si>
  <si>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</si>
  <si>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</si>
  <si>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</si>
  <si>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</si>
  <si>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</si>
  <si>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</si>
  <si>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</si>
  <si>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</si>
  <si>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</si>
  <si>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</si>
  <si>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</si>
  <si>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</si>
  <si>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</si>
  <si>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</si>
  <si>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</si>
  <si>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</si>
  <si>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</si>
  <si>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</si>
  <si>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</si>
  <si>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</si>
  <si>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</si>
  <si>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</si>
  <si>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</si>
  <si>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</si>
  <si>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</si>
  <si>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</si>
  <si>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</si>
  <si>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</si>
  <si>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</si>
  <si>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</si>
  <si>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</si>
  <si>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</si>
  <si>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</si>
  <si>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</si>
  <si>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</si>
  <si>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</si>
  <si>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</si>
  <si>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</si>
  <si>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</si>
  <si>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</si>
  <si>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</si>
  <si>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</si>
  <si>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</si>
  <si>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</si>
  <si>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</si>
  <si>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</si>
  <si>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</si>
  <si>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</si>
  <si>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</si>
  <si>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</si>
  <si>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</si>
  <si>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</si>
  <si>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</si>
  <si>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</si>
  <si>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</si>
  <si>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</si>
  <si>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</si>
  <si>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</si>
  <si>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</si>
  <si>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</si>
  <si>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</si>
  <si>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</si>
  <si>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</si>
  <si>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</si>
  <si>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</si>
  <si>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</si>
  <si>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</si>
  <si>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</si>
  <si>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</si>
  <si>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</si>
  <si>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</si>
  <si>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</si>
  <si>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</si>
  <si>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</si>
  <si>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</si>
  <si>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</si>
  <si>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</si>
  <si>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</si>
  <si>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</si>
  <si>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</si>
  <si>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</si>
  <si>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</si>
  <si>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</si>
  <si>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</si>
  <si>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</si>
  <si>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</si>
  <si>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</si>
  <si>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</si>
  <si>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</si>
  <si>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</si>
  <si>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</si>
  <si>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</si>
  <si>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</si>
  <si>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</si>
  <si>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</si>
  <si>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</si>
  <si>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</si>
  <si>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</si>
  <si>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</si>
  <si>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</si>
  <si>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</si>
  <si>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</si>
  <si>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</si>
  <si>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</si>
  <si>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</si>
  <si>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</si>
  <si>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</si>
  <si>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</si>
  <si>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</si>
  <si>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</si>
  <si>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</si>
  <si>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</si>
  <si>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</si>
  <si>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</si>
  <si>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</si>
  <si>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</si>
  <si>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</si>
  <si>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</si>
  <si>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</si>
  <si>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</si>
  <si>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</si>
  <si>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</si>
  <si>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</si>
  <si>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</si>
  <si>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</si>
  <si>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</si>
  <si>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</si>
  <si>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</si>
  <si>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</si>
  <si>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</si>
  <si>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</si>
  <si>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</si>
  <si>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</si>
  <si>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</si>
  <si>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</si>
  <si>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</si>
  <si>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</si>
  <si>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</si>
  <si>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</si>
  <si>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</si>
  <si>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</si>
  <si>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</si>
  <si>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</si>
  <si>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</si>
  <si>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</si>
  <si>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</si>
  <si>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</si>
  <si>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</si>
  <si>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</si>
  <si>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</si>
  <si>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</si>
  <si>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</si>
  <si>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</si>
  <si>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</si>
  <si>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</si>
  <si>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</si>
  <si>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</si>
  <si>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</si>
  <si>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</si>
  <si>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</si>
  <si>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</si>
  <si>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</si>
  <si>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</si>
  <si>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</si>
  <si>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</si>
  <si>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</si>
  <si>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</si>
  <si>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</si>
  <si>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</si>
  <si>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</si>
  <si>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</si>
  <si>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</si>
  <si>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</si>
  <si>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</si>
  <si>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</si>
  <si>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</si>
  <si>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</si>
  <si>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</si>
  <si>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</si>
  <si>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</si>
  <si>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</si>
  <si>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</si>
  <si>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</si>
  <si>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</si>
  <si>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</si>
  <si>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</si>
  <si>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</si>
  <si>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</si>
  <si>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</si>
  <si>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</si>
  <si>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</si>
  <si>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</si>
  <si>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</si>
  <si>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</si>
  <si>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</si>
  <si>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</si>
  <si>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</si>
  <si>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</si>
  <si>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</si>
  <si>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</si>
  <si>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</si>
  <si>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</si>
  <si>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</si>
  <si>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</si>
  <si>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</si>
  <si>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</si>
  <si>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</si>
  <si>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</si>
  <si>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</si>
  <si>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</si>
  <si>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</si>
  <si>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</si>
  <si>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</si>
  <si>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</si>
  <si>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</si>
  <si>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</si>
  <si>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</si>
  <si>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</si>
  <si>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</si>
  <si>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</si>
  <si>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</si>
  <si>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</si>
  <si>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</si>
  <si>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</si>
  <si>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</si>
  <si>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</si>
  <si>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</si>
  <si>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</si>
  <si>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</si>
  <si>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</si>
  <si>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</si>
  <si>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</si>
  <si>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</si>
  <si>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</si>
  <si>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</si>
  <si>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</si>
  <si>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</si>
  <si>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</si>
  <si>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</si>
  <si>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</si>
  <si>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</si>
  <si>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</si>
  <si>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</si>
  <si>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</si>
  <si>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</si>
  <si>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</si>
  <si>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</si>
  <si>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</si>
  <si>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</si>
  <si>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</si>
  <si>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</si>
  <si>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</si>
  <si>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</si>
  <si>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</si>
  <si>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</si>
  <si>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</si>
  <si>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</si>
  <si>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</si>
  <si>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</si>
  <si>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</si>
  <si>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</si>
  <si>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</si>
  <si>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</si>
  <si>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</si>
  <si>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</si>
  <si>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</si>
  <si>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</si>
  <si>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</si>
  <si>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</si>
  <si>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</si>
  <si>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</si>
  <si>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</si>
  <si>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</si>
  <si>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</si>
  <si>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</si>
  <si>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</si>
  <si>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</si>
  <si>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</si>
  <si>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</si>
  <si>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</si>
  <si>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</si>
  <si>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</si>
  <si>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</si>
  <si>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</si>
  <si>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</si>
  <si>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</si>
  <si>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</si>
  <si>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</si>
  <si>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</si>
  <si>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</si>
  <si>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</si>
  <si>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</si>
  <si>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</si>
  <si>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</si>
  <si>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</si>
  <si>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</si>
  <si>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</si>
  <si>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</si>
  <si>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</si>
  <si>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</si>
  <si>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</si>
  <si>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</si>
  <si>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</si>
  <si>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</si>
  <si>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</si>
  <si>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</si>
  <si>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</si>
  <si>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</si>
  <si>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</si>
  <si>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</si>
  <si>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</si>
  <si>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</si>
  <si>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</si>
  <si>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</si>
  <si>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</si>
  <si>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</si>
  <si>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</si>
  <si>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</si>
  <si>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</si>
  <si>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</si>
  <si>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</si>
  <si>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</si>
  <si>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</si>
  <si>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</si>
  <si>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</si>
  <si>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</si>
  <si>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</si>
  <si>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</si>
  <si>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</si>
  <si>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</si>
  <si>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</si>
  <si>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</si>
  <si>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</si>
  <si>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</si>
  <si>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</si>
  <si>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</si>
  <si>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</si>
  <si>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</si>
  <si>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</si>
  <si>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</si>
  <si>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</si>
  <si>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</si>
  <si>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</si>
  <si>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</si>
  <si>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</si>
  <si>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</si>
  <si>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</si>
  <si>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</si>
  <si>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</si>
  <si>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</si>
  <si>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</si>
  <si>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</si>
  <si>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</si>
  <si>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</si>
  <si>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</si>
  <si>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</si>
  <si>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</si>
  <si>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</si>
  <si>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</si>
  <si>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</si>
  <si>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</si>
  <si>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</si>
  <si>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</si>
  <si>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</si>
  <si>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</si>
  <si>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</si>
  <si>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</si>
  <si>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</si>
  <si>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</si>
  <si>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</si>
  <si>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</si>
  <si>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</si>
  <si>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</si>
  <si>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</si>
  <si>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</si>
  <si>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</si>
  <si>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</si>
  <si>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</si>
  <si>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</si>
  <si>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</si>
  <si>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</si>
  <si>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</si>
  <si>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</si>
  <si>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</si>
  <si>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</si>
  <si>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</si>
  <si>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</si>
  <si>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</si>
  <si>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</si>
  <si>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</si>
  <si>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</si>
  <si>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</si>
  <si>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</si>
  <si>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</si>
  <si>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</si>
  <si>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</si>
  <si>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</si>
  <si>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</si>
  <si>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</si>
  <si>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</si>
  <si>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</si>
  <si>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</si>
  <si>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</si>
  <si>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</si>
  <si>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</si>
  <si>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</si>
  <si>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</si>
  <si>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</si>
  <si>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</si>
  <si>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</si>
  <si>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</si>
  <si>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</si>
  <si>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</si>
  <si>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</si>
  <si>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</si>
  <si>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</si>
  <si>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</si>
  <si>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</si>
  <si>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</si>
  <si>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</si>
  <si>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</si>
  <si>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</si>
  <si>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</si>
  <si>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</si>
  <si>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</si>
  <si>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</si>
  <si>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</si>
  <si>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</si>
  <si>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</si>
  <si>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</si>
  <si>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</si>
  <si>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</si>
  <si>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</si>
  <si>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</si>
  <si>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</si>
  <si>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</si>
  <si>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</si>
  <si>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</si>
  <si>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</si>
  <si>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</si>
  <si>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</si>
  <si>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</si>
  <si>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</si>
  <si>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</si>
  <si>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</si>
  <si>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</si>
  <si>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</si>
  <si>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</si>
  <si>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</si>
  <si>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</si>
  <si>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</si>
  <si>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</si>
  <si>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</si>
  <si>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</si>
  <si>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</si>
  <si>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</si>
  <si>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</si>
  <si>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</si>
  <si>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</si>
  <si>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</si>
  <si>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</si>
  <si>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</si>
  <si>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</si>
  <si>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</si>
  <si>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</si>
  <si>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</si>
  <si>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</si>
  <si>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</si>
  <si>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</si>
  <si>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</si>
  <si>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</si>
  <si>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</si>
  <si>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</si>
  <si>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</si>
  <si>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</si>
  <si>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</si>
  <si>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</si>
  <si>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</si>
  <si>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</si>
  <si>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</si>
  <si>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</si>
  <si>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</si>
  <si>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</si>
  <si>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</si>
  <si>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</si>
  <si>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</si>
  <si>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</si>
  <si>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</si>
  <si>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</si>
  <si>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</si>
  <si>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</si>
  <si>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</si>
  <si>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</si>
  <si>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</si>
  <si>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</si>
  <si>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</si>
  <si>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</si>
  <si>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</si>
  <si>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</si>
  <si>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</si>
  <si>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</si>
  <si>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</si>
  <si>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</si>
  <si>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</si>
  <si>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</si>
  <si>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</si>
  <si>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</si>
  <si>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</si>
  <si>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</si>
  <si>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</si>
  <si>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</si>
  <si>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</si>
  <si>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</si>
  <si>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</si>
  <si>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</si>
  <si>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</si>
  <si>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</si>
  <si>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</si>
  <si>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</si>
  <si>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</si>
  <si>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</si>
  <si>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</si>
  <si>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</si>
  <si>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</si>
  <si>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</si>
  <si>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</si>
  <si>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</si>
  <si>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</si>
  <si>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</si>
  <si>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</si>
  <si>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</si>
  <si>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</si>
  <si>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</si>
  <si>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</si>
  <si>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</si>
  <si>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</si>
  <si>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</si>
  <si>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</si>
  <si>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</si>
  <si>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</si>
  <si>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</si>
  <si>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</si>
  <si>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</si>
  <si>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</si>
  <si>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</si>
  <si>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</si>
  <si>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</si>
  <si>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</si>
  <si>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</si>
  <si>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</si>
  <si>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</si>
  <si>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</si>
  <si>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</si>
  <si>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</si>
  <si>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</si>
  <si>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</si>
  <si>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</si>
  <si>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</si>
  <si>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</si>
  <si>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</si>
  <si>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</si>
  <si>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</si>
  <si>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</si>
  <si>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</si>
  <si>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</si>
  <si>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</si>
  <si>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</si>
  <si>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</si>
  <si>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</si>
  <si>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</si>
  <si>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</si>
  <si>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</si>
  <si>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</si>
  <si>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</si>
  <si>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</si>
  <si>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</si>
  <si>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</si>
  <si>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</si>
  <si>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</si>
  <si>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</si>
  <si>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</si>
  <si>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</si>
  <si>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</si>
  <si>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</si>
  <si>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</si>
  <si>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</si>
  <si>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</si>
  <si>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</si>
  <si>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</si>
  <si>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</si>
  <si>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</si>
  <si>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</si>
  <si>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</si>
  <si>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</si>
  <si>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</si>
  <si>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</si>
  <si>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</si>
  <si>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</si>
  <si>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</si>
  <si>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</si>
  <si>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</si>
  <si>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</si>
  <si>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</si>
  <si>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</si>
  <si>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</si>
  <si>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</si>
  <si>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</si>
  <si>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</si>
  <si>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</si>
  <si>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</si>
  <si>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</si>
  <si>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</si>
  <si>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</si>
  <si>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</si>
  <si>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</si>
  <si>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</si>
  <si>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</si>
  <si>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</si>
  <si>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</si>
  <si>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</si>
  <si>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</si>
  <si>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</si>
  <si>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</si>
  <si>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</si>
  <si>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</si>
  <si>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</si>
  <si>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</si>
  <si>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</si>
  <si>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</si>
  <si>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</si>
  <si>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</si>
  <si>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</si>
  <si>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</si>
  <si>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</si>
  <si>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</si>
  <si>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</si>
  <si>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</si>
  <si>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</si>
  <si>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</si>
  <si>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</si>
  <si>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</si>
  <si>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</si>
  <si>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</si>
  <si>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</si>
  <si>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</si>
  <si>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</si>
  <si>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</si>
  <si>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</si>
  <si>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</si>
  <si>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</si>
  <si>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</si>
  <si>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</si>
  <si>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</si>
  <si>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</si>
  <si>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</si>
  <si>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</si>
  <si>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</si>
  <si>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</si>
  <si>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</si>
  <si>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</si>
  <si>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</si>
  <si>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</si>
  <si>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</si>
  <si>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</si>
  <si>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</si>
  <si>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</si>
  <si>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</si>
  <si>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</si>
  <si>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</si>
  <si>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</si>
  <si>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</si>
  <si>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</si>
  <si>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</si>
  <si>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</si>
  <si>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</si>
  <si>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</si>
  <si>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</si>
  <si>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</si>
  <si>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</si>
  <si>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</si>
  <si>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</si>
  <si>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</si>
  <si>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</si>
  <si>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</si>
  <si>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</si>
  <si>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</si>
  <si>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</si>
  <si>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</si>
  <si>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</si>
  <si>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</si>
  <si>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</si>
  <si>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</si>
  <si>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</si>
  <si>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</si>
  <si>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</si>
  <si>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</si>
  <si>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</si>
  <si>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</si>
  <si>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</si>
  <si>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</si>
  <si>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</si>
  <si>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</si>
  <si>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</si>
  <si>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</si>
  <si>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</si>
  <si>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</si>
  <si>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</si>
  <si>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</si>
  <si>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</si>
  <si>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</si>
  <si>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</si>
  <si>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</si>
  <si>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</si>
  <si>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</si>
  <si>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</si>
  <si>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</si>
  <si>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</si>
  <si>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</si>
  <si>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</si>
  <si>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</si>
  <si>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</si>
  <si>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</si>
  <si>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</si>
  <si>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</si>
  <si>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</si>
  <si>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</si>
  <si>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</si>
  <si>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</si>
  <si>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</si>
  <si>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</si>
  <si>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</si>
  <si>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</si>
  <si>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</si>
  <si>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</si>
  <si>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</si>
  <si>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</si>
  <si>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</si>
  <si>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</si>
  <si>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</si>
  <si>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</si>
  <si>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</si>
  <si>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</si>
  <si>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</si>
  <si>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</si>
  <si>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</si>
  <si>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</si>
  <si>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</si>
  <si>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</si>
  <si>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</si>
  <si>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</si>
  <si>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</si>
  <si>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</si>
  <si>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</si>
  <si>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</si>
  <si>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</si>
  <si>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</si>
  <si>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</si>
  <si>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</si>
  <si>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</si>
  <si>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</si>
  <si>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</si>
  <si>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</si>
  <si>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</si>
  <si>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</si>
  <si>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</si>
  <si>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</si>
  <si>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</si>
  <si>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</si>
  <si>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</si>
  <si>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</si>
  <si>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</si>
  <si>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</si>
  <si>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</si>
  <si>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</si>
  <si>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</si>
  <si>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</si>
  <si>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</si>
  <si>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</si>
  <si>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</si>
  <si>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</si>
  <si>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</si>
  <si>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</si>
  <si>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</si>
  <si>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</si>
  <si>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</si>
  <si>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</si>
  <si>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</si>
  <si>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</si>
  <si>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</si>
  <si>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</si>
  <si>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</si>
  <si>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</si>
  <si>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</si>
  <si>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</si>
  <si>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</si>
  <si>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</si>
  <si>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</si>
  <si>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</si>
  <si>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</si>
  <si>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</si>
  <si>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</si>
  <si>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</si>
  <si>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</si>
  <si>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</si>
  <si>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</si>
  <si>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</si>
  <si>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</si>
  <si>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</si>
  <si>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</si>
  <si>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</si>
  <si>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</si>
  <si>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</si>
  <si>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team on way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</si>
  <si>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</si>
  <si>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</si>
  <si>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</si>
  <si>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</si>
  <si>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</si>
  <si>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</si>
  <si>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</si>
  <si>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</si>
  <si>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</si>
  <si>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</si>
  <si>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</si>
  <si>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</si>
  <si>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</si>
  <si>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</si>
  <si>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</si>
  <si>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</si>
  <si>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</si>
  <si>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</si>
  <si>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</si>
  <si>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</si>
  <si>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</si>
  <si>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</si>
  <si>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</si>
  <si>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</si>
  <si>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</si>
  <si>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</si>
  <si>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</si>
  <si>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</si>
  <si>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</si>
  <si>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</si>
  <si>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</si>
  <si>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</si>
  <si>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</si>
  <si>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</si>
  <si>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</si>
  <si>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</si>
  <si>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</si>
  <si>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</si>
  <si>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</si>
  <si>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</si>
  <si>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</si>
  <si>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</si>
  <si>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</si>
  <si>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</si>
  <si>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</si>
  <si>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</si>
  <si>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</si>
  <si>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</si>
  <si>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</si>
  <si>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</si>
  <si>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</si>
  <si>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</si>
  <si>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</si>
  <si>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</si>
  <si>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</si>
  <si>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</si>
  <si>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</si>
  <si>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</si>
  <si>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</si>
  <si>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</si>
  <si>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</si>
  <si>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</si>
  <si>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</si>
  <si>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</si>
  <si>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</si>
  <si>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</si>
  <si>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</si>
  <si>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</si>
  <si>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</si>
  <si>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</si>
  <si>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</si>
  <si>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</si>
  <si>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</si>
  <si>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</si>
  <si>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</si>
  <si>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</si>
  <si>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</si>
  <si>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</si>
  <si>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</si>
  <si>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</si>
  <si>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</si>
  <si>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</si>
  <si>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</si>
  <si>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</si>
  <si>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</si>
  <si>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</si>
  <si>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</si>
  <si>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</si>
  <si>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</si>
  <si>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</si>
  <si>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</si>
  <si>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150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</si>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</sst>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2" totalsRowShown="0" headerRowDxfId="48" dataDxfId="47" headerRowBorderDxfId="45" tableBorderDxfId="46" totalsRowBorderDxfId="44">
  <autoFilter ref="A1:L4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275.26660138888838</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0.41642777777451556</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45938.215027314815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45938.215027314815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45938.215027314815</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45938.215027314815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45938.215027314815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45938.215027314815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45938.215027314815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45938.215027314815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45938.215027314815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45938.215027314815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45938.215027314815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45938.215027314815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45938.215027314815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45938.215027314815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45938.215027314815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45938.215027314815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45938.215027314815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45938.215027314815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45938.215027314815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45938.215027314815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45938.215027314815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45938.215027314815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45938.215027314815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45938.215027314815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45938.215027314815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45938.215027314815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45938.215027314815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45938.215027314815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45938.215027314815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45938.215027314815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45938.215027314815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45938.215027314815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45938.215027314815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45938.215027314815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45938.215027314815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45938.215027314815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45938.215027314815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45938.215027314815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45938.215027314815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45938.215027314815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45938.215027314815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45938.215027314815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45938.215027314815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45938.215027314815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45938.215027314815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45938.215027314815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45938.215027314815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45938.215027314815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45938.215027314815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45938.215027314815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45938.215027314815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45938.215027314815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45938.215027314815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45938.215027314815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45938.215027314815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45938.215027314815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45938.215027314815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45938.215027314815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45938.215027314815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45938.215027314815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45938.215027314815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45938.215027314815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45938.215027314815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45938.215027314815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45938.215027314815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45938.215027314815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45938.215027314815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45938.215027314815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45938.215027314815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45938.215027314815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45938.215027314815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45938.215027314815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45938.215027314815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45938.215027314815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45938.215027314815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45938.215027314815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45938.215027314815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45938.215027314815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45938.215027314815</v>
      </c>
      <c r="H82" s="150"/>
      <c r="I82" s="148" t="str">
        <f>IFERROR(VLOOKUP(D82,DB!A:F,6,0),"")</f>
        <v/>
      </c>
      <c r="J82" s="65"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7F81D736-893C-4C12-A4E2-830FAA2ED485}"/>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131.48794398148311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113.21518935185304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45938.215027314815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45938.215027314815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45938.215027314815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45938.215027314815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45938.215027314815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45938.215027314815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45938.215027314815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45938.215027314815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45938.215027314815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45938.215027314815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45938.215027314815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45938.215027314815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45938.215027314815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45938.215027314815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45938.215027314815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45938.215027314815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45938.215027314815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45938.215027314815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45938.215027314815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45938.215027314815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45938.215027314815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45938.215027314815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45938.215027314815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45938.215027314815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45938.215027314815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45938.215027314815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45938.215027314815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45938.215027314815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45938.215027314815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45938.215027314815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45938.215027314815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45938.215027314815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45938.215027314815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45938.215027314815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45938.215027314815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45938.215027314815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45938.215027314815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45938.215027314815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45938.215027314815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45938.215027314815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45938.215027314815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45938.215027314815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45938.215027314815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45938.215027314815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45938.215027314815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45938.215027314815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45938.215027314815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45938.215027314815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45938.215027314815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45938.215027314815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45938.215027314815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45938.215027314815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45938.215027314815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45938.215027314815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45938.215027314815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45938.215027314815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45938.215027314815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45938.215027314815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45938.215027314815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45938.215027314815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45938.215027314815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45938.215027314815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45938.215027314815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45938.215027314815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45938.215027314815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45938.215027314815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45938.215027314815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45938.215027314815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45938.215027314815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45938.215027314815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45938.215027314815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45938.215027314815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45938.215027314815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45938.215027314815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45938.215027314815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45938.215027314815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45938.215027314815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45938.215027314815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45938.215027314815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45938.215027314815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45938.215027314815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45938.215027314815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45938.215027314815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45938.215027314815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45938.215027314815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45938.215027314815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45938.215027314815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45938.215027314815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45938.215027314815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45938.215027314815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45938.215027314815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45938.215027314815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45938.215027314815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45938.215027314815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45938.215027314815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45938.215027314815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45938.215027314815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45938.215027314815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45938.215027314815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45938.215027314815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45938.215027314815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45938.215027314815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45938.215027314815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45938.215027314815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45938.215027314815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45938.215027314815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45938.215027314815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45938.215027314815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45938.215027314815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45938.215027314815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45938.215027314815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45938.215027314815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45938.215027314815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45938.215027314815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45938.215027314815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45938.215027314815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45938.215027314815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45938.215027314815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45938.215027314815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45938.215027314815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45938.215027314815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45938.215027314815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45938.215027314815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45938.215027314815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45938.215027314815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45938.215027314815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45938.215027314815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45938.215027314815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45938.215027314815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45938.215027314815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45938.215027314815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45938.215027314815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45938.215027314815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45938.215027314815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45938.215027314815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45938.215027314815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45938.215027314815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45938.215027314815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45938.215027314815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45938.215027314815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45938.215027314815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45938.215027314815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45938.215027314815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45938.215027314815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45938.215027314815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45938.215027314815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45938.215027314815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45938.215027314815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45938.215027314815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45938.215027314815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45938.215027314815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45938.215027314815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45938.215027314815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45938.215027314815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45938.215027314815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45938.215027314815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45938.215027314815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45938.215027314815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45938.215027314815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45938.215027314815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45938.215027314815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45938.215027314815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45938.215027314815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45938.215027314815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45938.215027314815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45938.215027314815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45938.215027314815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45938.215027314815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45938.215027314815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45938.215027314815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45938.215027314815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45938.215027314815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45938.215027314815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45938.215027314815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45938.215027314815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45938.215027314815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45938.215027314815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45938.215027314815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45938.215027314815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45938.215027314815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45938.215027314815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45938.215027314815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45938.215027314815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45938.215027314815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45938.215027314815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45938.215027314815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45938.215027314815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45938.215027314815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45938.215027314815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45938.215027314815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45938.215027314815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45938.215027314815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45938.215027314815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45938.215027314815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45938.215027314815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45938.215027314815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45938.215027314815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45938.215027314815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45938.215027314815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45938.215027314815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45938.215027314815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45938.215027314815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45938.215027314815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45938.215027314815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45938.215027314815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45938.215027314815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45938.215027314815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45938.215027314815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45938.215027314815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45938.215027314815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45938.215027314815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45938.215027314815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45938.215027314815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45938.215027314815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45938.215027314815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45938.215027314815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45938.215027314815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45938.215027314815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45938.215027314815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45938.215027314815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45938.215027314815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45938.215027314815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45938.215027314815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45938.215027314815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45938.215027314815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45938.215027314815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45938.215027314815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45938.215027314815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45938.215027314815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45938.215027314815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45938.215027314815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45938.215027314815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45938.215027314815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45938.215027314815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45938.215027314815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45938.215027314815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45938.215027314815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45938.215027314815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45938.215027314815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45938.215027314815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45938.215027314815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45938.215027314815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45938.215027314815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45938.215027314815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45938.215027314815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45938.215027314815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45938.215027314815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45938.215027314815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45938.215027314815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45938.215027314815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45938.215027314815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45938.215027314815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45938.215027314815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45938.215027314815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45938.215027314815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45938.215027314815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45938.215027314815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45938.215027314815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45938.215027314815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45938.215027314815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45938.215027314815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45938.215027314815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45938.215027314815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45938.215027314815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45938.215027314815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45938.215027314815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45938.215027314815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45938.215027314815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45938.215027314815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45938.215027314815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45938.215027314815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45938.215027314815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45938.215027314815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45938.215027314815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45938.215027314815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45938.215027314815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45938.215027314815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45938.215027314815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45938.215027314815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45938.215027314815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45938.215027314815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45938.215027314815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45938.215027314815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45938.215027314815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45938.215027314815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45938.215027314815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45938.215027314815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45938.215027314815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45938.215027314815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45938.215027314815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45938.215027314815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45938.215027314815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45938.215027314815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45938.215027314815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45938.215027314815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45938.215027314815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45938.215027314815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45938.215027314815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45938.215027314815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45938.215027314815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45938.215027314815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45938.215027314815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45938.215027314815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45938.215027314815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45938.215027314815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45938.215027314815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45938.215027314815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45938.215027314815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45938.215027314815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45938.215027314815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45938.215027314815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45938.215027314815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45938.215027314815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45938.215027314815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45938.215027314815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45938.215027314815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45938.215027314815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45938.215027314815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45938.215027314815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45938.215027314815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45938.215027314815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45938.215027314815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45938.215027314815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45938.215027314815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45938.215027314815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45938.215027314815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45938.215027314815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45938.215027314815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45938.215027314815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45938.215027314815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45938.215027314815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45938.215027314815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45938.215027314815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45938.215027314815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45938.215027314815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45938.215027314815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45938.215027314815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45938.215027314815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45938.215027314815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45938.215027314815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45938.215027314815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45938.215027314815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45938.215027314815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45938.215027314815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45938.215027314815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45938.215027314815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45938.215027314815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45938.215027314815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45938.215027314815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45938.215027314815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45938.215027314815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45938.215027314815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45938.215027314815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45938.215027314815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45938.215027314815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45938.215027314815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45938.215027314815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45938.215027314815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45938.215027314815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45938.215027314815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45938.215027314815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45938.215027314815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45938.215027314815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45938.215027314815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45938.215027314815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45938.215027314815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45938.215027314815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45938.215027314815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45938.215027314815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45938.215027314815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45938.215027314815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45938.215027314815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45938.215027314815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45938.215027314815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45938.215027314815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45938.215027314815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45938.215027314815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45938.215027314815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45938.215027314815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45938.215027314815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45938.215027314815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45938.215027314815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45938.215027314815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45938.215027314815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45938.215027314815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45938.215027314815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45938.215027314815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45938.215027314815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45938.215027314815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45938.215027314815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45938.215027314815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45938.215027314815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45938.215027314815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45938.215027314815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45938.215027314815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45938.215027314815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45938.215027314815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45938.215027314815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45938.215027314815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45938.215027314815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45938.215027314815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45938.215027314815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45938.215027314815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45938.215027314815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45938.215027314815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45938.215027314815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45938.215027314815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45938.215027314815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45938.215027314815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45938.215027314815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45938.215027314815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45938.215027314815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45938.215027314815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45938.215027314815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45938.215027314815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45938.215027314815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45938.215027314815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45938.215027314815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45938.215027314815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45938.215027314815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45938.215027314815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45938.215027314815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45938.215027314815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45938.215027314815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45938.215027314815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45938.215027314815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45938.215027314815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45938.215027314815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45938.215027314815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45938.215027314815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45938.215027314815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45938.215027314815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45938.215027314815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45938.215027314815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45938.215027314815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45938.215027314815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45938.215027314815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45938.215027314815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45938.215027314815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45938.215027314815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45938.215027314815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45938.215027314815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45938.215027314815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45938.215027314815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45938.215027314815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45938.215027314815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45938.215027314815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45938.215027314815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45938.215027314815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45938.215027314815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45938.215027314815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45938.215027314815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45938.215027314815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45938.215027314815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45938.215027314815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45938.215027314815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45938.215027314815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45938.215027314815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45938.215027314815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45938.215027314815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45938.215027314815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45938.215027314815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45938.215027314815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45938.215027314815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45938.215027314815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45938.215027314815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45938.215027314815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45938.215027314815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45938.215027314815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45938.215027314815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45938.215027314815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45938.215027314815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45938.215027314815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45938.215027314815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45938.215027314815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45938.215027314815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45938.215027314815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45938.215027314815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45938.215027314815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45938.215027314815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45938.215027314815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45938.215027314815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45938.215027314815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45938.215027314815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45938.215027314815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45938.215027314815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45938.215027314815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45938.215027314815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45938.215027314815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45938.215027314815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45938.215027314815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45938.215027314815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45938.215027314815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45938.215027314815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45938.215027314815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45938.215027314815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45938.215027314815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45938.215027314815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45938.215027314815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45938.215027314815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45938.215027314815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45938.215027314815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45938.215027314815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45938.215027314815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45938.215027314815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45938.215027314815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45938.215027314815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45938.215027314815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45938.215027314815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45938.215027314815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45938.215027314815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45938.215027314815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45938.215027314815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45938.215027314815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45938.215027314815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45938.215027314815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45938.215027314815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45938.215027314815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45938.215027314815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45938.215027314815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45938.215027314815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45938.215027314815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45938.215027314815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45938.215027314815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45938.215027314815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45938.215027314815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45938.215027314815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45938.215027314815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45938.215027314815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45938.215027314815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45938.215027314815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45938.215027314815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45938.215027314815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45938.215027314815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45938.215027314815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45938.215027314815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45938.215027314815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45938.215027314815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45938.215027314815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45938.215027314815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45938.215027314815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45938.215027314815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45938.215027314815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45938.215027314815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45938.215027314815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45938.215027314815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45938.215027314815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45938.215027314815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45938.215027314815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45938.215027314815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45938.215027314815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45938.215027314815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45938.215027314815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45938.215027314815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45938.215027314815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45938.215027314815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45938.215027314815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45938.215027314815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45938.215027314815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45938.215027314815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45938.215027314815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45938.215027314815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45938.215027314815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45938.215027314815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45938.215027314815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45938.215027314815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45938.215027314815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45938.215027314815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45938.215027314815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45938.215027314815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45938.215027314815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45938.215027314815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45938.215027314815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45938.215027314815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45938.215027314815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45938.215027314815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45938.215027314815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45938.215027314815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45938.215027314815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45938.215027314815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45938.215027314815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45938.215027314815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45938.215027314815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45938.215027314815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45938.215027314815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45938.215027314815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45938.215027314815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45938.215027314815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45938.215027314815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45938.215027314815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45938.215027314815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45938.215027314815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45938.215027314815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45938.215027314815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45938.215027314815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45938.215027314815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45938.215027314815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45938.215027314815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45938.215027314815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45938.215027314815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45938.215027314815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45938.215027314815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45938.215027314815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45938.215027314815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45938.215027314815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45938.215027314815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45938.215027314815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45938.215027314815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45938.215027314815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45938.215027314815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45938.215027314815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45938.215027314815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45938.215027314815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45938.215027314815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45938.215027314815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45938.215027314815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45938.215027314815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45938.215027314815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45938.215027314815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45938.215027314815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45938.215027314815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45938.215027314815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45938.215027314815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45938.215027314815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45938.215027314815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45938.215027314815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45938.215027314815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45938.215027314815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45938.215027314815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45938.215027314815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45938.215027314815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45938.215027314815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45938.215027314815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45938.215027314815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45938.215027314815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45938.215027314815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45938.215027314815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45938.215027314815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45938.215027314815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45938.215027314815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45938.215027314815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45938.215027314815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45938.215027314815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45938.215027314815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45938.215027314815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45938.215027314815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45938.215027314815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45938.215027314815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45938.215027314815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45938.215027314815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45938.215027314815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45938.215027314815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45938.215027314815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45938.215027314815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45938.215027314815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45938.215027314815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45938.215027314815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45938.215027314815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45938.215027314815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45938.215027314815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45938.215027314815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45938.215027314815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45938.215027314815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45938.215027314815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45938.215027314815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45938.215027314815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45938.215027314815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45938.215027314815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45938.215027314815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45938.215027314815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45938.215027314815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45938.215027314815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45938.215027314815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45938.215027314815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45938.215027314815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45938.215027314815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45938.215027314815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45938.215027314815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45938.215027314815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45938.215027314815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45938.215027314815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45938.215027314815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45938.215027314815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45938.215027314815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45938.215027314815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45938.215027314815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45938.215027314815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45938.215027314815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45938.215027314815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45938.215027314815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45938.215027314815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45938.215027314815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45938.215027314815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45938.215027314815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45938.215027314815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45938.215027314815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45938.215027314815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45938.215027314815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45938.215027314815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45938.215027314815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45938.215027314815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45938.215027314815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45938.215027314815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45938.215027314815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45938.215027314815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45938.215027314815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45938.215027314815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45938.215027314815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45938.215027314815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45938.215027314815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45938.215027314815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45938.215027314815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45938.215027314815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45938.215027314815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45938.215027314815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45938.215027314815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45938.215027314815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45938.215027314815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45938.215027314815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45938.215027314815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45938.215027314815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45938.215027314815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45938.215027314815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45938.215027314815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45938.215027314815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45938.215027314815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45938.215027314815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45938.215027314815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45938.215027314815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45938.215027314815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45938.215027314815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45938.215027314815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45938.215027314815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45938.215027314815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45938.215027314815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45938.215027314815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45938.215027314815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45938.215027314815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45938.215027314815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45938.215027314815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45938.215027314815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45938.215027314815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45938.215027314815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45938.215027314815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45938.215027314815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45938.215027314815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45938.215027314815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45938.215027314815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45938.215027314815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45938.215027314815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45938.215027314815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45938.215027314815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45938.215027314815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45938.215027314815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45938.215027314815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45938.215027314815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45938.215027314815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45938.215027314815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45938.215027314815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45938.215027314815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45938.215027314815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45938.215027314815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45938.215027314815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45938.215027314815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45938.215027314815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45938.215027314815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45938.215027314815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45938.215027314815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45938.215027314815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45938.215027314815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45938.215027314815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45938.215027314815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45938.215027314815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45938.215027314815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45938.215027314815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45938.215027314815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45938.215027314815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45938.215027314815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45938.215027314815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45938.215027314815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45938.215027314815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45938.215027314815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45938.215027314815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45938.215027314815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45938.215027314815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45938.215027314815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45938.215027314815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45938.215027314815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45938.215027314815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45938.215027314815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45938.215027314815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45938.215027314815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45938.215027314815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45938.215027314815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45938.215027314815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45938.215027314815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45938.215027314815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45938.215027314815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45938.215027314815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45938.215027314815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45938.215027314815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45938.215027314815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45938.215027314815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45938.215027314815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45938.215027314815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45938.215027314815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45938.215027314815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45938.215027314815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45938.215027314815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45938.215027314815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45938.215027314815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45938.215027314815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45938.215027314815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45938.215027314815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45938.215027314815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45938.215027314815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45938.215027314815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45938.215027314815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45938.215027314815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45938.215027314815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45938.215027314815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45938.215027314815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45938.215027314815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45938.215027314815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45938.215027314815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45938.215027314815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45938.215027314815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45938.215027314815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45938.215027314815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45938.215027314815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45938.215027314815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45938.215027314815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45938.215027314815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45938.215027314815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45938.215027314815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45938.215027314815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45938.215027314815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45938.215027314815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45938.215027314815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45938.215027314815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45938.215027314815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45938.215027314815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45938.215027314815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45938.215027314815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45938.215027314815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45938.215027314815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45938.215027314815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45938.215027314815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45938.215027314815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45938.215027314815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45938.215027314815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45938.215027314815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45938.215027314815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45938.215027314815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45938.215027314815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45938.215027314815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45938.215027314815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45938.215027314815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45938.215027314815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45938.215027314815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45938.215027314815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45938.215027314815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45938.215027314815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45938.215027314815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45938.215027314815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45938.215027314815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45938.215027314815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45938.215027314815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45938.215027314815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45938.215027314815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45938.215027314815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45938.215027314815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45938.215027314815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45938.215027314815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45938.215027314815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45938.215027314815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45938.215027314815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45938.215027314815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45938.215027314815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45938.215027314815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45938.215027314815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45938.215027314815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45938.215027314815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45938.215027314815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45938.215027314815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45938.215027314815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45938.215027314815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45938.215027314815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45938.215027314815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45938.215027314815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45938.215027314815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45938.215027314815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45938.215027314815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45938.215027314815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45938.215027314815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45938.215027314815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45938.215027314815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45938.215027314815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45938.215027314815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45938.215027314815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45938.215027314815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45938.215027314815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45938.215027314815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45938.215027314815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45938.215027314815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45938.215027314815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45938.215027314815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45938.215027314815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45938.215027314815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45938.215027314815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45938.215027314815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45938.215027314815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45938.215027314815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45938.215027314815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45938.215027314815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45938.215027314815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45938.215027314815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45938.215027314815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45938.215027314815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45938.215027314815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45938.215027314815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45938.215027314815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45938.215027314815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45938.215027314815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45938.215027314815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45938.215027314815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45938.215027314815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45938.215027314815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45938.215027314815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45938.215027314815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45938.215027314815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45938.215027314815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45938.215027314815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45938.215027314815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45938.215027314815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45938.215027314815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45938.215027314815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45938.215027314815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45938.215027314815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45938.215027314815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45938.215027314815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45938.215027314815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45938.215027314815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45938.215027314815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45938.215027314815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45938.215027314815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45938.215027314815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45938.215027314815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45938.215027314815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45938.215027314815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45938.215027314815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45938.215027314815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45938.215027314815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45938.215027314815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45938.215027314815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45938.215027314815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45938.215027314815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45938.215027314815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45938.215027314815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45938.215027314815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45938.215027314815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45938.215027314815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45938.215027314815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45938.215027314815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45938.215027314815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45938.215027314815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45938.215027314815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45938.215027314815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45938.215027314815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45938.215027314815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45938.215027314815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45938.215027314815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45938.215027314815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45938.215027314815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45938.215027314815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45938.215027314815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45938.215027314815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45938.215027314815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45938.215027314815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45938.215027314815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45938.215027314815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45938.215027314815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45938.215027314815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45938.215027314815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45938.215027314815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45938.215027314815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45938.215027314815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45938.215027314815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45938.215027314815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45938.215027314815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45938.215027314815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45938.215027314815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45938.215027314815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45938.215027314815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45938.215027314815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45938.215027314815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45938.215027314815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45938.215027314815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45938.215027314815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45938.215027314815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45938.215027314815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45938.215027314815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45938.215027314815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45938.215027314815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45938.215027314815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45938.215027314815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45938.215027314815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45938.215027314815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45938.215027314815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45938.215027314815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45938.215027314815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45938.215027314815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45938.215027314815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45938.215027314815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45938.215027314815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45938.215027314815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45938.215027314815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45938.215027314815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45938.215027314815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45938.215027314815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45938.215027314815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45938.215027314815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45938.215027314815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45938.215027314815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45938.215027314815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45938.215027314815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45938.215027314815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45938.215027314815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45938.215027314815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45938.215027314815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45938.215027314815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45938.215027314815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45938.215027314815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45938.215027314815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45938.215027314815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45938.215027314815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45938.215027314815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45938.215027314815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45938.215027314815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45938.215027314815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45938.215027314815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45938.215027314815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45938.215027314815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45938.215027314815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45938.215027314815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45938.215027314815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45938.215027314815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45938.215027314815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45938.215027314815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45938.215027314815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45938.215027314815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45938.215027314815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45938.215027314815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45938.215027314815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45938.215027314815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45938.215027314815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45938.215027314815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45938.215027314815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45938.215027314815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45938.215027314815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45938.215027314815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45938.215027314815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45938.215027314815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45938.215027314815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45938.215027314815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45938.215027314815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45938.215027314815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45938.215027314815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45938.215027314815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45938.215027314815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45938.215027314815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45938.215027314815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45938.215027314815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45938.215027314815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45938.215027314815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45938.215027314815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45938.215027314815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45938.215027314815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45938.215027314815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45938.215027314815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45938.215027314815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45938.215027314815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45938.215027314815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45938.215027314815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45938.215027314815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45938.215027314815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45938.215027314815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45938.215027314815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45938.215027314815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45938.215027314815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45938.215027314815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45938.215027314815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45938.215027314815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45938.215027314815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45938.215027314815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45938.215027314815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45938.215027314815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45938.215027314815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45938.215027314815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45938.215027314815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45938.215027314815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45938.215027314815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45938.215027314815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45938.215027314815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45938.215027314815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45938.215027314815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45938.215027314815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45938.215027314815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45938.215027314815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45938.215027314815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45938.215027314815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45938.215027314815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45938.215027314815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45938.215027314815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45938.215027314815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45938.215027314815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45938.215027314815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45938.215027314815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45938.215027314815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45938.215027314815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45938.215027314815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45938.215027314815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45938.215027314815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45938.215027314815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45938.215027314815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45938.215027314815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45938.215027314815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45938.215027314815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45938.215027314815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45938.215027314815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45938.215027314815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45938.215027314815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45938.215027314815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45938.215027314815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45938.215027314815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45938.215027314815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45938.215027314815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45938.215027314815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45938.215027314815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45938.215027314815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45938.215027314815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45938.215027314815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45938.215027314815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45938.215027314815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45938.215027314815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45938.215027314815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45938.215027314815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45938.215027314815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45938.215027314815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45938.215027314815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45938.215027314815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45938.215027314815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45938.215027314815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45938.215027314815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45938.215027314815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45938.215027314815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45938.215027314815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45938.215027314815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45938.215027314815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45938.215027314815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45938.215027314815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45938.215027314815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45938.215027314815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45938.215027314815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45938.215027314815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45938.215027314815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45938.215027314815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45938.215027314815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45938.215027314815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45938.215027314815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45938.215027314815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45938.215027314815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45938.215027314815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45938.215027314815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45938.215027314815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45938.215027314815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45938.215027314815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45938.215027314815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45938.215027314815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45938.215027314815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45938.215027314815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45938.215027314815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45938.215027314815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45938.215027314815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45938.215027314815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45938.215027314815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45938.215027314815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45938.215027314815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45938.215027314815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45938.215027314815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45938.215027314815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45938.215027314815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45938.215027314815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45938.215027314815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45938.215027314815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45938.215027314815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45938.215027314815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45938.215027314815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45938.215027314815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45938.215027314815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45938.215027314815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45938.215027314815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45938.215027314815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45938.215027314815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45938.215027314815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45938.215027314815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45938.215027314815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45938.215027314815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45938.215027314815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45938.215027314815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45938.215027314815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45938.215027314815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45938.215027314815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45938.215027314815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45938.215027314815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45938.215027314815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45938.215027314815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45938.215027314815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45938.215027314815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45938.215027314815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45938.215027314815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45938.215027314815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45938.215027314815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45938.215027314815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45938.215027314815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45938.215027314815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45938.215027314815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45938.215027314815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45938.215027314815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45938.215027314815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45938.215027314815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45938.215027314815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45938.215027314815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45938.215027314815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45938.215027314815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45938.215027314815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45938.215027314815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45938.215027314815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45938.215027314815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45938.215027314815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45938.215027314815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45938.215027314815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45938.215027314815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45938.215027314815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45938.215027314815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45938.215027314815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45938.215027314815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45938.215027314815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45938.215027314815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45938.215027314815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45938.215027314815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45938.215027314815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45938.215027314815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45938.215027314815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45938.215027314815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45938.215027314815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45938.215027314815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45938.215027314815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45938.215027314815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45938.215027314815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45938.215027314815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45938.215027314815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45938.215027314815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45938.215027314815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45938.215027314815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45938.215027314815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45938.215027314815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45938.215027314815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45938.215027314815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45938.215027314815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45938.215027314815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45938.215027314815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45938.215027314815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45938.215027314815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45938.215027314815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45938.215027314815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45938.215027314815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45938.215027314815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45938.215027314815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45938.215027314815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45938.215027314815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45938.215027314815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45938.215027314815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45938.215027314815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45938.215027314815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45938.215027314815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45938.215027314815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45938.215027314815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45938.215027314815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45938.215027314815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45938.215027314815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45938.215027314815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45938.215027314815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45938.215027314815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45938.215027314815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45938.215027314815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45938.215027314815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45938.215027314815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45938.215027314815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45938.215027314815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45938.215027314815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45938.215027314815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45938.215027314815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45938.215027314815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45938.215027314815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45938.215027314815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45938.215027314815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45938.215027314815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45938.215027314815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45938.215027314815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45938.215027314815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45938.215027314815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45938.215027314815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45938.215027314815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45938.215027314815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45938.215027314815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45938.215027314815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45938.215027314815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45938.215027314815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45938.215027314815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45938.215027314815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45938.215027314815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45938.215027314815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45938.215027314815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45938.215027314815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45938.215027314815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45938.215027314815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45938.215027314815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45938.215027314815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45938.215027314815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45938.215027314815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45938.215027314815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45938.215027314815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45938.215027314815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45938.215027314815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45938.215027314815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45938.215027314815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45938.215027314815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45938.215027314815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45938.215027314815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45938.215027314815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45938.215027314815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45938.215027314815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45938.215027314815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45938.215027314815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45938.215027314815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45938.215027314815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45938.215027314815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45938.215027314815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45938.215027314815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45938.215027314815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45938.215027314815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45938.215027314815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45938.215027314815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45938.215027314815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45938.215027314815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45938.215027314815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45938.215027314815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45938.215027314815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45938.215027314815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45938.215027314815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45938.215027314815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45938.215027314815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45938.215027314815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45938.215027314815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45938.215027314815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45938.215027314815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45938.215027314815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45938.215027314815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45938.215027314815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45938.215027314815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45938.215027314815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45938.215027314815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45938.215027314815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45938.215027314815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45938.215027314815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45938.215027314815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45938.215027314815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45938.215027314815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45938.215027314815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45938.215027314815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45938.215027314815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45938.215027314815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45938.215027314815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45938.215027314815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45938.215027314815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45938.215027314815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45938.215027314815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45938.215027314815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45938.215027314815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45938.215027314815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45938.215027314815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45938.215027314815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45938.215027314815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45938.215027314815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45938.215027314815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45938.215027314815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45938.215027314815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45938.215027314815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45938.215027314815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45938.215027314815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45938.215027314815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45938.215027314815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45938.215027314815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45938.215027314815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45938.215027314815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45938.215027314815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45938.215027314815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45938.215027314815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45938.215027314815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45938.215027314815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45938.215027314815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45938.215027314815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45938.215027314815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45938.215027314815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45938.215027314815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45938.215027314815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45938.215027314815</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2"/>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234.73430972221831</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0.53660138888517395</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0.31942546296340879</v>
      </c>
      <c r="H4" s="136">
        <v>45937.884652777779</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27578</v>
      </c>
      <c r="E5" s="135" t="s">
        <v>38964</v>
      </c>
      <c r="F5" s="136"/>
      <c r="G5" s="137">
        <f ca="1">IFERROR(NOW()-F5,"")</f>
        <v>45938.215027314815</v>
      </c>
      <c r="H5" s="136">
        <v>45937.997557870367</v>
      </c>
      <c r="I5" s="132" t="str">
        <f>IFERROR(VLOOKUP(D5,DB!A:F,6,0),"")</f>
        <v>SCECO</v>
      </c>
      <c r="J5" s="132" t="str">
        <f>IFERROR(VLOOKUP(D5,DB!A:G,7,0),"")</f>
        <v>Dead</v>
      </c>
      <c r="K5" s="139" t="s">
        <v>39061</v>
      </c>
      <c r="L5" s="134" t="str">
        <f>IFERROR(VLOOKUP(D5,DB!A:I,9,0),"")</f>
        <v>Latis</v>
      </c>
    </row>
    <row r="6" spans="1:16" ht="15" customHeight="1">
      <c r="A6" s="132" t="s">
        <v>39062</v>
      </c>
      <c r="B6" s="132" t="str">
        <f>IFERROR(VLOOKUP(D6,DB!A:K,11,0),"")</f>
        <v>R4</v>
      </c>
      <c r="C6" s="133">
        <v>1</v>
      </c>
      <c r="D6" s="134" t="s">
        <v>35912</v>
      </c>
      <c r="E6" s="135" t="s">
        <v>38964</v>
      </c>
      <c r="F6" s="136">
        <v>45938.137499999997</v>
      </c>
      <c r="G6" s="137">
        <f ca="1">IFERROR(NOW()-F6,"")</f>
        <v>7.7527314817416482E-2</v>
      </c>
      <c r="H6" s="136">
        <v>45938.131550925929</v>
      </c>
      <c r="I6" s="132" t="str">
        <f>IFERROR(VLOOKUP(D6,DB!A:F,6,0),"")</f>
        <v>Generator-SG</v>
      </c>
      <c r="J6" s="132" t="str">
        <f>IFERROR(VLOOKUP(D6,DB!A:G,7,0),"")</f>
        <v>Dead</v>
      </c>
      <c r="K6" s="139" t="s">
        <v>39059</v>
      </c>
      <c r="L6" s="134" t="str">
        <f>IFERROR(VLOOKUP(D6,DB!A:I,9,0),"")</f>
        <v>Latis</v>
      </c>
    </row>
    <row r="7" spans="1:16" ht="15" customHeight="1">
      <c r="A7" s="132"/>
      <c r="B7" s="132" t="str">
        <f>IFERROR(VLOOKUP(D7,DB!A:K,11,0),"")</f>
        <v/>
      </c>
      <c r="C7" s="133"/>
      <c r="D7" s="99"/>
      <c r="E7" s="135"/>
      <c r="F7" s="136"/>
      <c r="G7" s="137">
        <f ca="1">IFERROR(NOW()-F7,"")</f>
        <v>45938.215027314815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45938.215027314815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45938.215027314815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45938.215027314815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45938.215027314815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45938.215027314815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45938.215027314815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45938.215027314815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45938.215027314815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45938.215027314815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45938.215027314815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45938.215027314815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45938.215027314815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45938.215027314815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45938.215027314815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45938.215027314815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45938.215027314815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45938.215027314815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45938.215027314815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45938.215027314815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45938.215027314815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45938.215027314815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45938.215027314815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45938.215027314815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45938.215027314815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45938.215027314815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45938.215027314815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45938.215027314815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45938.215027314815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45938.215027314815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45938.215027314815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45938.215027314815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45938.215027314815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45938.215027314815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45938.215027314815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45938.215027314815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45938.215027314815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45938.215027314815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45938.215027314815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45938.215027314815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45938.215027314815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45938.215027314815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45938.215027314815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45938.215027314815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45938.215027314815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45938.215027314815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45938.215027314815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45938.215027314815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45938.215027314815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45938.215027314815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45938.215027314815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45938.215027314815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45938.215027314815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45938.215027314815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45938.215027314815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45938.215027314815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45938.215027314815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45938.215027314815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45938.215027314815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45938.215027314815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45938.215027314815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45938.215027314815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45938.215027314815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45938.215027314815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45938.215027314815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45938.215027314815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45938.215027314815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45938.215027314815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45938.215027314815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45938.215027314815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45938.215027314815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45938.215027314815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45938.215027314815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45938.215027314815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45938.215027314815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45938.215027314815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45938.215027314815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45938.215027314815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45938.215027314815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45938.215027314815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45938.215027314815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45938.215027314815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45938.215027314815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45938.215027314815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45938.215027314815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45938.215027314815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45938.215027314815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45938.215027314815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45938.215027314815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45938.215027314815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45938.215027314815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45938.215027314815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45938.215027314815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45938.215027314815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45938.215027314815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45938.215027314815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45938.215027314815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45938.215027314815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45938.215027314815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45938.215027314815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45938.215027314815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45938.215027314815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45938.215027314815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45938.215027314815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45938.215027314815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45938.215027314815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45938.215027314815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45938.215027314815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45938.215027314815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45938.215027314815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45938.215027314815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45938.215027314815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45938.215027314815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45938.215027314815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45938.215027314815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45938.215027314815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45938.215027314815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45938.215027314815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45938.215027314815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45938.215027314815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45938.215027314815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45938.215027314815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45938.215027314815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45938.215027314815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45938.215027314815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45938.215027314815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45938.215027314815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45938.215027314815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45938.215027314815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45938.215027314815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45938.215027314815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45938.215027314815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45938.215027314815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45938.215027314815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45938.215027314815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45938.215027314815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45938.215027314815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45938.215027314815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45938.215027314815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45938.215027314815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45938.215027314815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45938.215027314815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45938.215027314815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45938.215027314815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45938.215027314815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45938.215027314815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45938.215027314815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45938.215027314815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45938.215027314815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45938.215027314815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45938.215027314815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45938.215027314815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45938.215027314815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45938.215027314815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45938.215027314815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45938.215027314815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45938.215027314815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45938.215027314815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45938.215027314815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45938.215027314815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45938.215027314815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45938.215027314815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45938.215027314815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45938.215027314815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45938.215027314815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45938.215027314815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45938.215027314815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45938.215027314815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45938.215027314815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45938.215027314815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45938.215027314815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45938.215027314815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45938.215027314815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45938.215027314815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45938.215027314815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45938.215027314815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45938.215027314815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45938.215027314815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45938.215027314815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45938.215027314815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45938.215027314815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45938.215027314815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45938.215027314815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45938.215027314815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45938.215027314815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45938.215027314815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45938.215027314815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45938.215027314815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45938.215027314815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45938.215027314815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45938.215027314815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45938.215027314815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45938.215027314815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45938.215027314815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45938.215027314815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45938.215027314815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45938.215027314815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45938.215027314815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45938.215027314815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45938.215027314815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45938.215027314815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45938.215027314815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45938.215027314815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45938.215027314815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45938.215027314815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45938.215027314815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45938.215027314815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45938.215027314815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45938.215027314815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45938.215027314815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45938.215027314815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45938.215027314815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45938.215027314815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45938.215027314815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45938.215027314815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45938.215027314815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45938.215027314815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45938.215027314815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45938.215027314815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45938.215027314815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45938.215027314815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45938.215027314815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45938.215027314815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45938.215027314815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45938.215027314815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45938.215027314815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45938.215027314815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45938.215027314815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45938.215027314815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45938.215027314815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45938.215027314815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45938.215027314815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45938.215027314815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45938.215027314815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45938.215027314815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45938.215027314815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45938.215027314815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45938.215027314815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45938.215027314815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45938.215027314815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45938.215027314815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45938.215027314815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45938.215027314815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45938.215027314815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45938.215027314815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45938.215027314815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45938.215027314815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45938.215027314815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45938.215027314815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45938.215027314815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45938.215027314815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45938.215027314815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45938.215027314815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45938.215027314815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45938.215027314815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45938.215027314815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45938.215027314815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45938.215027314815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45938.215027314815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45938.215027314815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45938.215027314815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45938.215027314815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45938.215027314815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45938.215027314815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45938.215027314815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45938.215027314815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45938.215027314815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45938.215027314815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45938.215027314815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45938.215027314815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45938.215027314815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45938.215027314815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45938.215027314815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45938.215027314815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45938.215027314815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45938.215027314815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45938.215027314815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45938.215027314815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45938.215027314815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45938.215027314815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45938.215027314815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45938.215027314815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45938.215027314815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45938.215027314815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45938.215027314815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45938.215027314815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45938.215027314815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45938.215027314815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45938.215027314815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45938.215027314815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45938.215027314815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45938.215027314815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45938.215027314815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45938.215027314815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45938.215027314815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45938.215027314815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45938.215027314815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45938.215027314815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45938.215027314815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45938.215027314815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45938.215027314815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45938.215027314815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45938.215027314815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45938.215027314815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45938.215027314815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45938.215027314815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45938.215027314815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45938.215027314815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45938.215027314815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45938.215027314815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45938.215027314815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45938.215027314815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45938.215027314815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45938.215027314815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45938.215027314815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45938.215027314815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45938.215027314815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45938.215027314815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45938.215027314815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45938.215027314815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45938.215027314815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45938.215027314815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45938.215027314815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45938.215027314815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45938.215027314815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45938.215027314815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45938.215027314815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45938.215027314815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45938.215027314815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45938.215027314815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45938.215027314815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45938.215027314815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45938.215027314815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45938.215027314815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45938.215027314815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45938.215027314815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45938.215027314815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45938.215027314815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45938.215027314815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45938.215027314815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45938.215027314815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45938.215027314815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45938.215027314815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45938.215027314815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45938.215027314815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45938.215027314815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45938.215027314815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45938.215027314815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45938.215027314815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45938.215027314815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45938.215027314815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45938.215027314815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45938.215027314815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45938.215027314815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45938.215027314815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45938.215027314815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45938.215027314815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45938.215027314815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45938.215027314815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45938.215027314815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45938.215027314815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45938.215027314815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45938.215027314815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45938.215027314815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45938.215027314815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45938.215027314815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45938.215027314815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45938.215027314815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45938.215027314815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45938.215027314815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45938.215027314815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45938.215027314815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45938.215027314815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45938.215027314815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45938.215027314815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45938.215027314815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45938.215027314815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45938.215027314815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45938.215027314815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45938.215027314815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45938.215027314815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45938.215027314815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45938.215027314815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45938.215027314815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45938.215027314815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45938.215027314815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45938.215027314815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45938.215027314815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45938.215027314815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45938.215027314815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45938.215027314815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45938.215027314815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45938.215027314815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45938.215027314815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45938.215027314815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45938.215027314815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45938.215027314815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45938.215027314815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45938.215027314815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45938.215027314815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45938.215027314815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45938.215027314815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45938.215027314815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45938.215027314815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45938.215027314815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45938.215027314815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45938.215027314815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45938.215027314815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45938.215027314815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45938.215027314815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45938.215027314815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45938.215027314815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45938.215027314815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45938.215027314815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45938.215027314815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45938.215027314815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45938.215027314815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45938.215027314815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45938.215027314815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45938.215027314815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45938.215027314815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45938.215027314815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45938.215027314815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45938.215027314815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45938.215027314815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45938.215027314815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45938.215027314815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45938.215027314815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45938.215027314815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45938.215027314815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45938.215027314815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45938.215027314815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45938.215027314815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45938.215027314815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45938.215027314815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45938.215027314815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45938.215027314815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45938.215027314815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45938.215027314815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45938.215027314815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45938.215027314815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45938.215027314815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45938.215027314815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45938.215027314815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45938.215027314815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45938.215027314815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45938.215027314815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45938.215027314815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45938.215027314815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45938.215027314815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45938.215027314815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45938.215027314815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45938.215027314815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45938.215027314815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45938.215027314815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45938.215027314815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45938.215027314815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45938.215027314815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45938.215027314815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45938.215027314815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45938.215027314815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45938.215027314815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45938.215027314815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45938.215027314815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45938.215027314815</v>
      </c>
      <c r="H471" s="136"/>
      <c r="I471" s="132" t="str">
        <f>IFERROR(VLOOKUP(D471,DB!A:F,6,0),"")</f>
        <v/>
      </c>
      <c r="J471" s="132" t="str">
        <f>IFERROR(VLOOKUP(D471,DB!A:G,7,0),"")</f>
        <v/>
      </c>
      <c r="K471" s="139"/>
      <c r="L471" s="134" t="str">
        <f>IFERROR(VLOOKUP(D471,DB!A:I,9,0),"")</f>
        <v/>
      </c>
    </row>
    <row r="472" spans="1:12" ht="15" customHeight="1">
      <c r="A472" s="140"/>
      <c r="B472" s="140" t="str">
        <f>IFERROR(VLOOKUP(D472,DB!A:K,11,0),"")</f>
        <v/>
      </c>
      <c r="C472" s="141"/>
      <c r="D472" s="142"/>
      <c r="E472" s="143"/>
      <c r="F472" s="144"/>
      <c r="G472" s="145">
        <f ca="1">IFERROR(NOW()-F472,"")</f>
        <v>45938.215027314815</v>
      </c>
      <c r="H472" s="144"/>
      <c r="I472" s="140" t="str">
        <f>IFERROR(VLOOKUP(D472,DB!A:F,6,0),"")</f>
        <v/>
      </c>
      <c r="J472" s="140" t="str">
        <f>IFERROR(VLOOKUP(D472,DB!A:G,7,0),"")</f>
        <v/>
      </c>
      <c r="K472" s="146"/>
      <c r="L472" s="142" t="str">
        <f>IFERROR(VLOOKUP(D472,DB!A:I,9,0),"")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16" sqref="D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46.382967129626195</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39045</v>
      </c>
      <c r="F3" s="38">
        <v>45926.188877314817</v>
      </c>
      <c r="G3" s="39">
        <f ca="1">IFERROR(NOW()-F3,"-")</f>
        <v>12.02614999999787</v>
      </c>
      <c r="H3" s="38">
        <v>45926.158159722225</v>
      </c>
      <c r="I3" s="37" t="str">
        <f>IFERROR(VLOOKUP(D3,DB!A:F,6,0),"")</f>
        <v>SCECO</v>
      </c>
      <c r="J3" s="37" t="str">
        <f>IFERROR(VLOOKUP(D3,DB!A:G,7,0),"")</f>
        <v>Good</v>
      </c>
      <c r="K3" s="37" t="s">
        <v>39066</v>
      </c>
      <c r="L3" s="37" t="str">
        <f>IFERROR(VLOOKUP(D3,DB!A:I,9,0),"")</f>
        <v>Latis</v>
      </c>
      <c r="M3" s="128"/>
    </row>
    <row r="4" spans="1:13" ht="30.75">
      <c r="A4" s="37" t="s">
        <v>39067</v>
      </c>
      <c r="B4" s="37" t="str">
        <f>IFERROR(VLOOKUP(D4,DB!A:K,11,0),"")</f>
        <v>R5</v>
      </c>
      <c r="C4" s="37">
        <v>1</v>
      </c>
      <c r="D4" s="37" t="s">
        <v>31519</v>
      </c>
      <c r="E4" s="37" t="s">
        <v>39045</v>
      </c>
      <c r="F4" s="38">
        <v>45937.848715277774</v>
      </c>
      <c r="G4" s="39">
        <f ca="1">IFERROR(NOW()-F4,"-")</f>
        <v>0.36631203704018844</v>
      </c>
      <c r="H4" s="38">
        <v>45937.57917824074</v>
      </c>
      <c r="I4" s="37" t="str">
        <f>IFERROR(VLOOKUP(D4,DB!A:F,6,0),"")</f>
        <v>SCECO</v>
      </c>
      <c r="J4" s="37" t="str">
        <f>IFERROR(VLOOKUP(D4,DB!A:G,7,0),"")</f>
        <v>No BB Design</v>
      </c>
      <c r="K4" s="37" t="s">
        <v>39068</v>
      </c>
      <c r="L4" s="37" t="str">
        <f>IFERROR(VLOOKUP(D4,DB!A:I,9,0),"")</f>
        <v>Latis</v>
      </c>
      <c r="M4" s="128"/>
    </row>
    <row r="5" spans="1:13" ht="15">
      <c r="A5" s="37" t="s">
        <v>39069</v>
      </c>
      <c r="B5" s="37" t="str">
        <f>IFERROR(VLOOKUP(D5,DB!A:K,11,0),"")</f>
        <v>R5</v>
      </c>
      <c r="C5" s="37">
        <v>6</v>
      </c>
      <c r="D5" s="37" t="s">
        <v>37358</v>
      </c>
      <c r="E5" s="37" t="s">
        <v>38964</v>
      </c>
      <c r="F5" s="38">
        <v>45937.987083333333</v>
      </c>
      <c r="G5" s="39">
        <f ca="1">IFERROR(NOW()-F5,"-")</f>
        <v>0.22794398148107575</v>
      </c>
      <c r="H5" s="38">
        <v>45937.842569444445</v>
      </c>
      <c r="I5" s="37" t="str">
        <f>IFERROR(VLOOKUP(D5,DB!A:F,6,0),"")</f>
        <v>Generator-DG</v>
      </c>
      <c r="J5" s="37" t="str">
        <f>IFERROR(VLOOKUP(D5,DB!A:G,7,0),"")</f>
        <v>Good</v>
      </c>
      <c r="K5" s="37" t="s">
        <v>39070</v>
      </c>
      <c r="L5" s="37" t="str">
        <f>IFERROR(VLOOKUP(D5,DB!A:I,9,0),"")</f>
        <v>Latis</v>
      </c>
      <c r="M5" s="128"/>
    </row>
    <row r="6" spans="1:13" ht="30.75">
      <c r="A6" s="37" t="s">
        <v>39071</v>
      </c>
      <c r="B6" s="37" t="str">
        <f>IFERROR(VLOOKUP(D6,DB!A:K,11,0),"")</f>
        <v>R5</v>
      </c>
      <c r="C6" s="37">
        <v>1</v>
      </c>
      <c r="D6" s="37" t="s">
        <v>29760</v>
      </c>
      <c r="E6" s="37" t="s">
        <v>38964</v>
      </c>
      <c r="F6" s="38">
        <v>45938.14398148148</v>
      </c>
      <c r="G6" s="39">
        <f ca="1">IFERROR(NOW()-F6,"-")</f>
        <v>7.1045833334210329E-2</v>
      </c>
      <c r="H6" s="38">
        <v>45937.893564814818</v>
      </c>
      <c r="I6" s="37" t="str">
        <f>IFERROR(VLOOKUP(D6,DB!A:F,6,0),"")</f>
        <v>SCECO</v>
      </c>
      <c r="J6" s="37" t="str">
        <f>IFERROR(VLOOKUP(D6,DB!A:G,7,0),"")</f>
        <v>Dead</v>
      </c>
      <c r="K6" s="37" t="s">
        <v>39072</v>
      </c>
      <c r="L6" s="37" t="str">
        <f>IFERROR(VLOOKUP(D6,DB!A:I,9,0),"")</f>
        <v>Latis</v>
      </c>
      <c r="M6" s="128"/>
    </row>
    <row r="7" spans="1:13" ht="15">
      <c r="A7" s="37"/>
      <c r="B7" s="37" t="str">
        <f>IFERROR(VLOOKUP(D7,DB!A:K,11,0),"")</f>
        <v/>
      </c>
      <c r="C7" s="37"/>
      <c r="D7" s="37"/>
      <c r="E7" s="37"/>
      <c r="F7" s="38"/>
      <c r="G7" s="39">
        <f ca="1">IFERROR(NOW()-F7,"-")</f>
        <v>45938.215027314815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45938.215027314815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45938.215027314815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45938.215027314815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45938.215027314815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45938.215027314815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45938.215027314815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45938.215027314815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45938.215027314815</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45938.215027314815</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45938.215027314815</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45938.215027314815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45938.215027314815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45938.215027314815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45938.215027314815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45938.215027314815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45938.215027314815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45938.215027314815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45938.215027314815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45938.215027314815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45938.215027314815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45938.215027314815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45938.215027314815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45938.215027314815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45938.215027314815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45938.215027314815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45938.215027314815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45938.215027314815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45938.215027314815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45938.215027314815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45938.215027314815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45938.215027314815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45938.215027314815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45938.215027314815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45938.215027314815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45938.215027314815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45938.215027314815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45938.215027314815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45938.215027314815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45938.215027314815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45938.215027314815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45938.215027314815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45938.215027314815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45938.215027314815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45938.215027314815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45938.215027314815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45938.215027314815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45938.215027314815</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45938.215027314815</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45938.215027314815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45938.215027314815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45938.215027314815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45938.215027314815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45938.215027314815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45938.215027314815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45938.215027314815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45938.215027314815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45938.215027314815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45938.215027314815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45938.215027314815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45938.215027314815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45938.215027314815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45938.215027314815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45938.215027314815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45938.215027314815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45938.215027314815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45938.215027314815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45938.215027314815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45938.215027314815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45938.215027314815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45938.215027314815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45938.215027314815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45938.215027314815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45938.215027314815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45938.215027314815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45938.215027314815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45938.215027314815</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45938.215027314815</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45938.215027314815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45938.215027314815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45938.215027314815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45938.215027314815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45938.215027314815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45938.215027314815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45938.215027314815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45938.215027314815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45938.215027314815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45938.215027314815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45938.215027314815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45938.215027314815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45938.215027314815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45938.215027314815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45938.215027314815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45938.215027314815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45938.215027314815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45938.215027314815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45938.215027314815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45938.215027314815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45938.215027314815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45938.215027314815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45938.215027314815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45938.215027314815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45938.215027314815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45938.215027314815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45938.215027314815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45938.215027314815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45938.215027314815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45938.215027314815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45938.215027314815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45938.215027314815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45938.215027314815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45938.215027314815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45938.215027314815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45938.215027314815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45938.215027314815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45938.215027314815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45938.215027314815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45938.215027314815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45938.215027314815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45938.215027314815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45938.215027314815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45938.215027314815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45938.215027314815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45938.215027314815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45938.215027314815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45938.215027314815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45938.215027314815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45938.215027314815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45938.215027314815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45938.215027314815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45938.215027314815</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45938.215027314815</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39073</v>
      </c>
      <c r="B2" s="112" t="s">
        <v>5398</v>
      </c>
      <c r="C2" s="129">
        <v>1</v>
      </c>
      <c r="D2" s="112" t="s">
        <v>34463</v>
      </c>
      <c r="E2" s="129" t="s">
        <v>39074</v>
      </c>
      <c r="F2" s="130">
        <v>45926.772847222222</v>
      </c>
      <c r="G2" s="81">
        <f ca="1">IFERROR(NOW()-F2,"-")</f>
        <v>11.442180092592025</v>
      </c>
      <c r="H2" s="131">
        <v>45927.449074074102</v>
      </c>
      <c r="I2" s="112" t="str">
        <f>IFERROR(VLOOKUP(D2,DB!A:F,6,0),"")</f>
        <v>SCECO</v>
      </c>
      <c r="J2" s="112" t="str">
        <f>IFERROR(VLOOKUP(D2,DB!A:G,7,0),"")</f>
        <v>Weak</v>
      </c>
      <c r="K2" s="129" t="s">
        <v>39075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45938.215027314815</v>
      </c>
      <c r="H3" s="131">
        <v>45927.987534722219</v>
      </c>
      <c r="I3" s="112" t="str">
        <f>IFERROR(VLOOKUP(D3,DB!A:F,6,0),"")</f>
        <v>SCECO</v>
      </c>
      <c r="J3" s="112" t="str">
        <f>IFERROR(VLOOKUP(D3,DB!A:G,7,0),"")</f>
        <v>Vandalized</v>
      </c>
      <c r="K3" s="129" t="s">
        <v>39076</v>
      </c>
      <c r="L3" s="118" t="str">
        <f>IFERROR(VLOOKUP(D3,DB!A:I,9,0),"")</f>
        <v>Latis</v>
      </c>
    </row>
    <row r="4" spans="1:16383" ht="31.5" customHeight="1">
      <c r="A4" s="129" t="s">
        <v>39077</v>
      </c>
      <c r="B4" s="112" t="s">
        <v>5398</v>
      </c>
      <c r="C4" s="129">
        <v>1</v>
      </c>
      <c r="D4" s="112" t="s">
        <v>32861</v>
      </c>
      <c r="E4" s="129" t="s">
        <v>39074</v>
      </c>
      <c r="F4" s="130">
        <v>45933.880972222221</v>
      </c>
      <c r="G4" s="81">
        <f ca="1">IFERROR(NOW()-F4,"-")</f>
        <v>4.3340550925931893</v>
      </c>
      <c r="H4" s="131">
        <v>45929.455266203702</v>
      </c>
      <c r="I4" s="112" t="str">
        <f>IFERROR(VLOOKUP(D4,DB!A:F,6,0),"")</f>
        <v>SCECO</v>
      </c>
      <c r="J4" s="112" t="str">
        <f>IFERROR(VLOOKUP(D4,DB!A:G,7,0),"")</f>
        <v>In progress</v>
      </c>
      <c r="K4" s="129" t="s">
        <v>39075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39078</v>
      </c>
      <c r="B5" s="112" t="s">
        <v>5398</v>
      </c>
      <c r="C5" s="129">
        <v>1</v>
      </c>
      <c r="D5" s="112" t="s">
        <v>33408</v>
      </c>
      <c r="E5" s="129" t="s">
        <v>38964</v>
      </c>
      <c r="F5" s="130">
        <v>45934.942245370374</v>
      </c>
      <c r="G5" s="81">
        <f ca="1">IFERROR(NOW()-F5,"-")</f>
        <v>3.2727819444407942</v>
      </c>
      <c r="H5" s="131">
        <v>45934.470231481479</v>
      </c>
      <c r="I5" s="112" t="str">
        <f>IFERROR(VLOOKUP(D5,DB!A:F,6,0),"")</f>
        <v>SCECO</v>
      </c>
      <c r="J5" s="112" t="str">
        <f>IFERROR(VLOOKUP(D5,DB!A:G,7,0),"")</f>
        <v>Dead</v>
      </c>
      <c r="K5" s="129" t="s">
        <v>39075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39079</v>
      </c>
      <c r="B6" s="112" t="str">
        <f>IFERROR(VLOOKUP(D6,DB!A:K,11,0),"")</f>
        <v>R6</v>
      </c>
      <c r="C6" s="114">
        <v>1</v>
      </c>
      <c r="D6" s="112" t="s">
        <v>33684</v>
      </c>
      <c r="E6" s="129" t="s">
        <v>39074</v>
      </c>
      <c r="F6" s="116">
        <v>45937.809027777781</v>
      </c>
      <c r="G6" s="81">
        <f ca="1">IFERROR(NOW()-F6,"-")</f>
        <v>0.40599953703349456</v>
      </c>
      <c r="H6" s="116">
        <v>45937.667847222219</v>
      </c>
      <c r="I6" s="112" t="str">
        <f>IFERROR(VLOOKUP(D6,DB!A:F,6,0),"")</f>
        <v>SCECO</v>
      </c>
      <c r="J6" s="112" t="str">
        <f>IFERROR(VLOOKUP(D6,DB!A:G,7,0),"")</f>
        <v>Weak</v>
      </c>
      <c r="K6" s="117" t="s">
        <v>39080</v>
      </c>
      <c r="L6" s="118" t="str">
        <f>IFERROR(VLOOKUP(D6,DB!A:I,9,0),"")</f>
        <v>Latis</v>
      </c>
    </row>
    <row r="7" spans="1:16383" ht="31.5" customHeight="1">
      <c r="A7" s="113"/>
      <c r="B7" s="112" t="str">
        <f>IFERROR(VLOOKUP(D7,DB!A:K,11,0),"")</f>
        <v/>
      </c>
      <c r="C7" s="114"/>
      <c r="D7" s="112"/>
      <c r="E7" s="115"/>
      <c r="F7" s="116"/>
      <c r="G7" s="81">
        <f ca="1">IFERROR(NOW()-F7,"-")</f>
        <v>45938.215027314815</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45938.215027314815</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45938.215027314815</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45938.215027314815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45938.215027314815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45938.215027314815</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45938.215027314815</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45938.215027314815</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45938.215027314815</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45938.215027314815</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45938.215027314815</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45938.215027314815</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45938.215027314815</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45938.215027314815</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45938.215027314815</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45938.215027314815</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45938.215027314815</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45938.215027314815</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45938.215027314815</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45938.215027314815</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45938.215027314815</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45938.215027314815</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45938.215027314815</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45938.215027314815</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45938.215027314815</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45938.215027314815</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45938.215027314815</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45938.215027314815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45938.215027314815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45938.215027314815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45938.215027314815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45938.215027314815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45938.215027314815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45938.215027314815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45938.215027314815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45938.215027314815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45938.215027314815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45938.215027314815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45938.215027314815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45938.215027314815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45938.215027314815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45938.215027314815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45938.215027314815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45938.215027314815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45938.215027314815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45938.215027314815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45938.215027314815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45938.215027314815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45938.215027314815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45938.215027314815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45938.215027314815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45938.215027314815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45938.215027314815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45938.215027314815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45938.215027314815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45938.215027314815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45938.215027314815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45938.215027314815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45938.215027314815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45938.215027314815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45938.215027314815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45938.215027314815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45938.215027314815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45938.215027314815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45938.215027314815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45938.215027314815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45938.215027314815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45938.215027314815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45938.215027314815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45938.215027314815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45938.215027314815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45938.215027314815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45938.215027314815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45938.215027314815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45938.215027314815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45938.215027314815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45938.215027314815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45938.215027314815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45938.215027314815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45938.215027314815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45938.215027314815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45938.215027314815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45938.215027314815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45938.215027314815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45938.215027314815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45938.215027314815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45938.215027314815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45938.215027314815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45938.215027314815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45938.215027314815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45938.215027314815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45938.215027314815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45938.215027314815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45938.215027314815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45938.215027314815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45938.215027314815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45938.215027314815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45938.215027314815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45938.215027314815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45938.215027314815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45938.215027314815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45938.215027314815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45938.215027314815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45938.215027314815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45938.215027314815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45938.215027314815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45938.215027314815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45938.215027314815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45938.215027314815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45938.215027314815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45938.215027314815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45938.215027314815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45938.215027314815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45938.215027314815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45938.215027314815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45938.215027314815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45938.215027314815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45938.215027314815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45938.215027314815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45938.215027314815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45938.215027314815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45938.215027314815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45938.215027314815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45938.215027314815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45938.215027314815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45938.215027314815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45938.215027314815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45938.215027314815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45938.215027314815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45938.215027314815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45938.215027314815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45938.215027314815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45938.215027314815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45938.215027314815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45938.215027314815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45938.215027314815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45938.215027314815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45938.215027314815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45938.215027314815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45938.215027314815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45938.215027314815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45938.215027314815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45938.215027314815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45938.215027314815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45938.215027314815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45938.215027314815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45938.215027314815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45938.215027314815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45938.215027314815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45938.215027314815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45938.215027314815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45938.215027314815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45938.215027314815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45938.215027314815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45938.215027314815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45938.215027314815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45938.215027314815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45938.215027314815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45938.215027314815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45938.215027314815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45938.215027314815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45938.215027314815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45938.215027314815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45938.215027314815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45938.215027314815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45938.215027314815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45938.215027314815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45938.215027314815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45938.215027314815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45938.215027314815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45938.215027314815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45938.215027314815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45938.215027314815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45938.215027314815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45938.215027314815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45938.215027314815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45938.215027314815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45938.215027314815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45938.215027314815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45938.215027314815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45938.215027314815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45938.215027314815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45938.215027314815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45938.215027314815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45938.215027314815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45938.215027314815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45938.215027314815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45938.215027314815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45938.215027314815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45938.215027314815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45938.215027314815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45938.215027314815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45938.215027314815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45938.215027314815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45938.215027314815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45938.215027314815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45938.215027314815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45938.215027314815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45938.215027314815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45938.215027314815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45938.215027314815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45938.215027314815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45938.215027314815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45938.215027314815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45938.215027314815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45938.215027314815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45938.215027314815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45938.215027314815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45938.215027314815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45938.215027314815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45938.215027314815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45938.215027314815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45938.215027314815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45938.215027314815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45938.215027314815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45938.215027314815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45938.215027314815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45938.215027314815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45938.215027314815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45938.215027314815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45938.215027314815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45938.215027314815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45938.215027314815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45938.215027314815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45938.215027314815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45938.215027314815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45938.215027314815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45938.215027314815</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2025-10-08T02:09:38Z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