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068" documentId="13_ncr:1_{F6CB121F-512D-4AA6-A0C1-0FB36C537598}" xr6:coauthVersionLast="47" xr6:coauthVersionMax="47" xr10:uidLastSave="{0C18EAED-5FDE-42B2-9DBA-6607EFD236C6}"/>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4" l="1"/>
  <c r="J7" i="4"/>
  <c r="I7" i="4"/>
  <c r="G7" i="4"/>
  <c r="B7"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L9" i="1"/>
  <c r="J9" i="1"/>
  <c r="I9" i="1"/>
  <c r="G9" i="1"/>
  <c r="B9" i="1"/>
  <c r="L10" i="1"/>
  <c r="J10" i="1"/>
  <c r="I10" i="1"/>
  <c r="G10" i="1"/>
  <c r="B10" i="1"/>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6" i="4"/>
  <c r="G16" i="4"/>
  <c r="I16" i="4"/>
  <c r="J16" i="4"/>
  <c r="L16" i="4"/>
  <c r="B17" i="4"/>
  <c r="G17" i="4"/>
  <c r="I17" i="4"/>
  <c r="J17" i="4"/>
  <c r="L17" i="4"/>
  <c r="B18" i="4"/>
  <c r="G18" i="4"/>
  <c r="I18" i="4"/>
  <c r="J18" i="4"/>
  <c r="L18"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<sst xmlns="http://schemas.openxmlformats.org/spreadsheetml/2006/main" count="178608" uniqueCount="39086">
  <si>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</si>
  <si>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</si>
  <si>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</si>
  <si>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</si>
  <si>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</si>
  <si>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</si>
  <si>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</si>
  <si>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</si>
  <si>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</si>
  <si>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</si>
  <si>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</si>
  <si>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</si>
  <si>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</si>
  <si>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</si>
  <si>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</si>
  <si>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</si>
  <si>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</si>
  <si>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</si>
  <si>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</si>
  <si>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</si>
  <si>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</si>
  <si>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</si>
  <si>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</si>
  <si>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</si>
  <si>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</si>
  <si>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</si>
  <si>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</si>
  <si>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</si>
  <si>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</si>
  <si>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</si>
  <si>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</si>
  <si>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</si>
  <si>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</si>
  <si>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</si>
  <si>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</si>
  <si>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</si>
  <si>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</si>
  <si>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</si>
  <si>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</si>
  <si>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</si>
  <si>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</si>
  <si>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</si>
  <si>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</si>
  <si>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</si>
  <si>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</si>
  <si>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</si>
  <si>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</si>
  <si>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</si>
  <si>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</si>
  <si>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</si>
  <si>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</si>
  <si>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</si>
  <si>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</si>
  <si>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</si>
  <si>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</si>
  <si>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</si>
  <si>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</si>
  <si>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</si>
  <si>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</si>
  <si>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</si>
  <si>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</si>
  <si>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</si>
  <si>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</si>
  <si>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</si>
  <si>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</si>
  <si>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</si>
  <si>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</si>
  <si>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</si>
  <si>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</si>
  <si>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</si>
  <si>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</si>
  <si>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</si>
  <si>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</si>
  <si>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</si>
  <si>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</si>
  <si>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</si>
  <si>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</si>
  <si>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</si>
  <si>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</si>
  <si>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</si>
  <si>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</si>
  <si>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</si>
  <si>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</si>
  <si>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</si>
  <si>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</si>
  <si>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</si>
  <si>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</si>
  <si>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</si>
  <si>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</si>
  <si>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</si>
  <si>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</si>
  <si>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</si>
  <si>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</si>
  <si>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</si>
  <si>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</si>
  <si>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</si>
  <si>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</si>
  <si>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</si>
  <si>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</si>
  <si>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</si>
  <si>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</si>
  <si>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</si>
  <si>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</si>
  <si>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</si>
  <si>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</si>
  <si>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</si>
  <si>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</si>
  <si>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</si>
  <si>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</si>
  <si>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</si>
  <si>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</si>
  <si>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</si>
  <si>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</si>
  <si>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</si>
  <si>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</si>
  <si>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</si>
  <si>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</si>
  <si>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</si>
  <si>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</si>
  <si>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</si>
  <si>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</si>
  <si>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</si>
  <si>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</si>
  <si>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</si>
  <si>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</si>
  <si>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</si>
  <si>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</si>
  <si>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</si>
  <si>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</si>
  <si>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</si>
  <si>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</si>
  <si>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</si>
  <si>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</si>
  <si>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</si>
  <si>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</si>
  <si>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</si>
  <si>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</si>
  <si>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</si>
  <si>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</si>
  <si>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</si>
  <si>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</si>
  <si>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</si>
  <si>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</si>
  <si>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</si>
  <si>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</si>
  <si>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</si>
  <si>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</si>
  <si>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</si>
  <si>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</si>
  <si>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</si>
  <si>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</si>
  <si>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</si>
  <si>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</si>
  <si>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</si>
  <si>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</si>
  <si>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</si>
  <si>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</si>
  <si>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</si>
  <si>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</si>
  <si>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</si>
  <si>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</si>
  <si>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</si>
  <si>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</si>
  <si>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</si>
  <si>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</si>
  <si>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</si>
  <si>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</si>
  <si>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</si>
  <si>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</si>
  <si>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</si>
  <si>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</si>
  <si>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</si>
  <si>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</si>
  <si>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</si>
  <si>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</si>
  <si>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</si>
  <si>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</si>
  <si>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</si>
  <si>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</si>
  <si>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</si>
  <si>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</si>
  <si>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</si>
  <si>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</si>
  <si>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</si>
  <si>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</si>
  <si>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</si>
  <si>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</si>
  <si>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</si>
  <si>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</si>
  <si>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</si>
  <si>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</si>
  <si>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</si>
  <si>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</si>
  <si>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</si>
  <si>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</si>
  <si>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</si>
  <si>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</si>
  <si>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</si>
  <si>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</si>
  <si>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</si>
  <si>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</si>
  <si>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</si>
  <si>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</si>
  <si>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</si>
  <si>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</si>
  <si>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</si>
  <si>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</si>
  <si>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</si>
  <si>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</si>
  <si>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</si>
  <si>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</si>
  <si>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</si>
  <si>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</si>
  <si>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</si>
  <si>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</si>
  <si>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</si>
  <si>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</si>
  <si>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</si>
  <si>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</si>
  <si>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</si>
  <si>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</si>
  <si>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</si>
  <si>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</si>
  <si>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</si>
  <si>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</si>
  <si>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</si>
  <si>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</si>
  <si>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</si>
  <si>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</si>
  <si>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</si>
  <si>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</si>
  <si>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</si>
  <si>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</si>
  <si>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</si>
  <si>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</si>
  <si>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</si>
  <si>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</si>
  <si>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</si>
  <si>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</si>
  <si>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</si>
  <si>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</si>
  <si>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</si>
  <si>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</si>
  <si>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</si>
  <si>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</si>
  <si>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</si>
  <si>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</si>
  <si>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</si>
  <si>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</si>
  <si>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</si>
  <si>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</si>
  <si>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</si>
  <si>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</si>
  <si>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</si>
  <si>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</si>
  <si>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</si>
  <si>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</si>
  <si>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</si>
  <si>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</si>
  <si>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</si>
  <si>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</si>
  <si>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</si>
  <si>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</si>
  <si>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</si>
  <si>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</si>
  <si>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</si>
  <si>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</si>
  <si>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</si>
  <si>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</si>
  <si>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</si>
  <si>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</si>
  <si>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</si>
  <si>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</si>
  <si>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</si>
  <si>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</si>
  <si>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</si>
  <si>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</si>
  <si>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</si>
  <si>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</si>
  <si>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</si>
  <si>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</si>
  <si>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</si>
  <si>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</si>
  <si>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</si>
  <si>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</si>
  <si>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</si>
  <si>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</si>
  <si>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</si>
  <si>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</si>
  <si>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</si>
  <si>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</si>
  <si>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</si>
  <si>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</si>
  <si>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</si>
  <si>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</si>
  <si>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</si>
  <si>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</si>
  <si>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</si>
  <si>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</si>
  <si>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</si>
  <si>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</si>
  <si>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</si>
  <si>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</si>
  <si>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</si>
  <si>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</si>
  <si>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</si>
  <si>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</si>
  <si>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</si>
  <si>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</si>
  <si>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</si>
  <si>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</si>
  <si>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</si>
  <si>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</si>
  <si>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</si>
  <si>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</si>
  <si>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</si>
  <si>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</si>
  <si>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</si>
  <si>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</si>
  <si>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</si>
  <si>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</si>
  <si>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</si>
  <si>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</si>
  <si>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</si>
  <si>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</si>
  <si>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</si>
  <si>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</si>
  <si>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</si>
  <si>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</si>
  <si>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</si>
  <si>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</si>
  <si>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</si>
  <si>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</si>
  <si>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</si>
  <si>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</si>
  <si>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</si>
  <si>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</si>
  <si>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</si>
  <si>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</si>
  <si>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</si>
  <si>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</si>
  <si>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</si>
  <si>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</si>
  <si>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</si>
  <si>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</si>
  <si>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</si>
  <si>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</si>
  <si>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</si>
  <si>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</si>
  <si>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</si>
  <si>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</si>
  <si>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</si>
  <si>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</si>
  <si>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</si>
  <si>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</si>
  <si>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</si>
  <si>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</si>
  <si>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</si>
  <si>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</si>
  <si>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</si>
  <si>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</si>
  <si>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</si>
  <si>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</si>
  <si>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</si>
  <si>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</si>
  <si>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</si>
  <si>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</si>
  <si>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</si>
  <si>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</si>
  <si>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</si>
  <si>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</si>
  <si>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</si>
  <si>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</si>
  <si>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</si>
  <si>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</si>
  <si>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</si>
  <si>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</si>
  <si>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</si>
  <si>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</si>
  <si>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</si>
  <si>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</si>
  <si>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</si>
  <si>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</si>
  <si>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</si>
  <si>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</si>
  <si>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</si>
  <si>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</si>
  <si>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</si>
  <si>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</si>
  <si>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</si>
  <si>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</si>
  <si>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</si>
  <si>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</si>
  <si>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</si>
  <si>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</si>
  <si>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</si>
  <si>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</si>
  <si>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</si>
  <si>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</si>
  <si>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</si>
  <si>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</si>
  <si>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</si>
  <si>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</si>
  <si>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</si>
  <si>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</si>
  <si>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</si>
  <si>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</si>
  <si>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</si>
  <si>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</si>
  <si>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</si>
  <si>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</si>
  <si>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</si>
  <si>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</si>
  <si>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</si>
  <si>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</si>
  <si>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</si>
  <si>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</si>
  <si>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</si>
  <si>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</si>
  <si>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</si>
  <si>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</si>
  <si>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</si>
  <si>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</si>
  <si>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</si>
  <si>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</si>
  <si>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</si>
  <si>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</si>
  <si>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</si>
  <si>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</si>
  <si>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</si>
  <si>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</si>
  <si>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</si>
  <si>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</si>
  <si>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</si>
  <si>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</si>
  <si>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</si>
  <si>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</si>
  <si>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</si>
  <si>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</si>
  <si>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</si>
  <si>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</si>
  <si>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</si>
  <si>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</si>
  <si>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</si>
  <si>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</si>
  <si>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</si>
  <si>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</si>
  <si>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</si>
  <si>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</si>
  <si>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</si>
  <si>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</si>
  <si>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</si>
  <si>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</si>
  <si>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</si>
  <si>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</si>
  <si>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</si>
  <si>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</si>
  <si>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</si>
  <si>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</si>
  <si>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</si>
  <si>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</si>
  <si>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</si>
  <si>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</si>
  <si>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</si>
  <si>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</si>
  <si>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</si>
  <si>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</si>
  <si>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</si>
  <si>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</si>
  <si>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</si>
  <si>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</si>
  <si>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</si>
  <si>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</si>
  <si>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</si>
  <si>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</si>
  <si>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</si>
  <si>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</si>
  <si>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</si>
  <si>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</si>
  <si>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</si>
  <si>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</si>
  <si>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</si>
  <si>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</si>
  <si>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</si>
  <si>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</si>
  <si>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</si>
  <si>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</si>
  <si>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</si>
  <si>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</si>
  <si>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</si>
  <si>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</si>
  <si>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</si>
  <si>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</si>
  <si>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</si>
  <si>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</si>
  <si>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</si>
  <si>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</si>
  <si>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</si>
  <si>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</si>
  <si>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</si>
  <si>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</si>
  <si>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</si>
  <si>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</si>
  <si>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</si>
  <si>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</si>
  <si>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</si>
  <si>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</si>
  <si>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</si>
  <si>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</si>
  <si>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</si>
  <si>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</si>
  <si>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</si>
  <si>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</si>
  <si>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</si>
  <si>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</si>
  <si>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</si>
  <si>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</si>
  <si>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</si>
  <si>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</si>
  <si>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</si>
  <si>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</si>
  <si>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</si>
  <si>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</si>
  <si>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</si>
  <si>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</si>
  <si>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</si>
  <si>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</si>
  <si>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</si>
  <si>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</si>
  <si>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</si>
  <si>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</si>
  <si>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</si>
  <si>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</si>
  <si>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</si>
  <si>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</si>
  <si>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</si>
  <si>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</si>
  <si>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</si>
  <si>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</si>
  <si>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</si>
  <si>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</si>
  <si>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</si>
  <si>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</si>
  <si>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</si>
  <si>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</si>
  <si>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</si>
  <si>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</si>
  <si>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</si>
  <si>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</si>
  <si>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</si>
  <si>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</si>
  <si>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</si>
  <si>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</si>
  <si>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</si>
  <si>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</si>
  <si>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</si>
  <si>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</si>
  <si>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</si>
  <si>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</si>
  <si>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</si>
  <si>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</si>
  <si>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</si>
  <si>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</si>
  <si>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</si>
  <si>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</si>
  <si>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</si>
  <si>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</si>
  <si>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</si>
  <si>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</si>
  <si>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</si>
  <si>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</si>
  <si>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</si>
  <si>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</si>
  <si>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</si>
  <si>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</si>
  <si>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</si>
  <si>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</si>
  <si>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</si>
  <si>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</si>
  <si>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</si>
  <si>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</si>
  <si>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</si>
  <si>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</si>
  <si>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</si>
  <si>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</si>
  <si>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</si>
  <si>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</si>
  <si>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</si>
  <si>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</si>
  <si>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</si>
  <si>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</si>
  <si>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</si>
  <si>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</si>
  <si>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</si>
  <si>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</si>
  <si>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</si>
  <si>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</si>
  <si>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</si>
  <si>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</si>
  <si>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</si>
  <si>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</si>
  <si>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</si>
  <si>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</si>
  <si>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</si>
  <si>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</si>
  <si>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</si>
  <si>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</si>
  <si>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</si>
  <si>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</si>
  <si>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</si>
  <si>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</si>
  <si>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</si>
  <si>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</si>
  <si>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</si>
  <si>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</si>
  <si>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</si>
  <si>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</si>
  <si>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</si>
  <si>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</si>
  <si>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</si>
  <si>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</si>
  <si>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</si>
  <si>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</si>
  <si>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</si>
  <si>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</si>
  <si>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</si>
  <si>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</si>
  <si>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</si>
  <si>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</si>
  <si>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</si>
  <si>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</si>
  <si>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</si>
  <si>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</si>
  <si>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</si>
  <si>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</si>
  <si>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</si>
  <si>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</si>
  <si>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</si>
  <si>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</si>
  <si>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</si>
  <si>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</si>
  <si>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</si>
  <si>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</si>
  <si>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</si>
  <si>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</si>
  <si>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</si>
  <si>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</si>
  <si>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</si>
  <si>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</si>
  <si>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</si>
  <si>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</si>
  <si>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</si>
  <si>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</si>
  <si>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</si>
  <si>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</si>
  <si>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</si>
  <si>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</si>
  <si>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</si>
  <si>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</si>
  <si>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</si>
  <si>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</si>
  <si>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</si>
  <si>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</si>
  <si>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</si>
  <si>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</si>
  <si>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</si>
  <si>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</si>
  <si>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</si>
  <si>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</si>
  <si>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</si>
  <si>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</si>
  <si>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</si>
  <si>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</si>
  <si>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</si>
  <si>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</si>
  <si>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</si>
  <si>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</si>
  <si>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</si>
  <si>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</si>
  <si>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</si>
  <si>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</si>
  <si>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</si>
  <si>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</si>
  <si>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</si>
  <si>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</si>
  <si>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</si>
  <si>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</si>
  <si>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</si>
  <si>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</si>
  <si>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</si>
  <si>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</si>
  <si>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</si>
  <si>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</si>
  <si>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</si>
  <si>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</si>
  <si>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</si>
  <si>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</si>
  <si>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</si>
  <si>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</si>
  <si>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</si>
  <si>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</si>
  <si>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</si>
  <si>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</si>
  <si>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</si>
  <si>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</si>
  <si>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</si>
  <si>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</si>
  <si>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</si>
  <si>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</si>
  <si>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</si>
  <si>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</si>
  <si>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</si>
  <si>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</si>
  <si>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</si>
  <si>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</si>
  <si>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</si>
  <si>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</si>
  <si>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</si>
  <si>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</si>
  <si>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</si>
  <si>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</si>
  <si>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</si>
  <si>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</si>
  <si>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</si>
  <si>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</si>
  <si>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</si>
  <si>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</si>
  <si>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</si>
  <si>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</si>
  <si>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</si>
  <si>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</si>
  <si>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</si>
  <si>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</si>
  <si>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</si>
  <si>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</si>
  <si>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</si>
  <si>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</si>
  <si>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</si>
  <si>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</si>
  <si>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</si>
  <si>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</si>
  <si>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</si>
  <si>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</si>
  <si>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</si>
  <si>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</si>
  <si>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</si>
  <si>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</si>
  <si>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</si>
  <si>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</si>
  <si>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</si>
  <si>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</si>
  <si>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</si>
  <si>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</si>
  <si>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</si>
  <si>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</si>
  <si>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</si>
  <si>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</si>
  <si>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</si>
  <si>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</si>
  <si>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</si>
  <si>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</si>
  <si>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</si>
  <si>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</si>
  <si>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</si>
  <si>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</si>
  <si>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</si>
  <si>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</si>
  <si>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</si>
  <si>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</si>
  <si>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</si>
  <si>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</si>
  <si>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</si>
  <si>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</si>
  <si>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</si>
  <si>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</si>
  <si>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</si>
  <si>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</si>
  <si>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</si>
  <si>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</si>
  <si>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</si>
  <si>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</si>
  <si>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</si>
  <si>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</si>
  <si>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</si>
  <si>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</si>
  <si>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</si>
  <si>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</si>
  <si>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</si>
  <si>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</si>
  <si>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</si>
  <si>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</si>
  <si>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</si>
  <si>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</si>
  <si>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</si>
  <si>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</si>
  <si>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</si>
  <si>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</si>
  <si>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</si>
  <si>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</si>
  <si>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</si>
  <si>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</si>
  <si>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</si>
  <si>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</si>
  <si>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</si>
  <si>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</si>
  <si>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</si>
  <si>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</si>
  <si>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</si>
  <si>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</si>
  <si>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</si>
  <si>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</si>
  <si>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</si>
  <si>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</si>
  <si>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</si>
  <si>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</si>
  <si>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</si>
  <si>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</si>
  <si>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</si>
  <si>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</si>
  <si>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</si>
  <si>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</si>
  <si>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</si>
  <si>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</si>
  <si>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</si>
  <si>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</si>
  <si>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</si>
  <si>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</si>
  <si>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</si>
  <si>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</si>
  <si>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</si>
  <si>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</si>
  <si>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</si>
  <si>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</si>
  <si>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</si>
  <si>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</si>
  <si>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</si>
  <si>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</si>
  <si>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</si>
  <si>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</si>
  <si>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</si>
  <si>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</si>
  <si>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</si>
  <si>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</si>
  <si>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</si>
  <si>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</si>
  <si>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</si>
  <si>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</si>
  <si>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</si>
  <si>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</si>
  <si>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</si>
  <si>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</si>
  <si>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</si>
  <si>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</si>
  <si>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</si>
  <si>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</si>
  <si>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</si>
  <si>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</si>
  <si>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</si>
  <si>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</si>
  <si>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</si>
  <si>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</si>
  <si>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</si>
  <si>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</si>
  <si>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</si>
  <si>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</si>
  <si>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</si>
  <si>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</si>
  <si>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</si>
  <si>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</si>
  <si>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</si>
  <si>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</si>
  <si>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</si>
  <si>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</si>
  <si>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</si>
  <si>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</si>
  <si>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</si>
  <si>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</si>
  <si>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</si>
  <si>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</si>
  <si>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</si>
  <si>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</si>
  <si>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</si>
  <si>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</si>
  <si>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</si>
  <si>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</si>
  <si>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</si>
  <si>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</si>
  <si>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</si>
  <si>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</si>
  <si>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</si>
  <si>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</si>
  <si>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</si>
  <si>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</si>
  <si>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</si>
  <si>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</si>
  <si>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</si>
  <si>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</si>
  <si>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</si>
  <si>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</si>
  <si>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</si>
  <si>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</si>
  <si>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</si>
  <si>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</si>
  <si>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</si>
  <si>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</si>
  <si>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</si>
  <si>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</si>
  <si>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</si>
  <si>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</si>
  <si>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</si>
  <si>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</si>
  <si>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</si>
  <si>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</si>
  <si>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</si>
  <si>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</si>
  <si>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</si>
  <si>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</si>
  <si>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</si>
  <si>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</si>
  <si>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</si>
  <si>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</si>
  <si>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</si>
  <si>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</si>
  <si>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</si>
  <si>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</si>
  <si>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</si>
  <si>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</si>
  <si>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</si>
  <si>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</si>
  <si>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</si>
  <si>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</si>
  <si>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</si>
  <si>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</si>
  <si>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</si>
  <si>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</si>
  <si>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</si>
  <si>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</si>
  <si>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</si>
  <si>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</si>
  <si>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</si>
  <si>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</si>
  <si>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</si>
  <si>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</si>
  <si>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</si>
  <si>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</si>
  <si>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</si>
  <si>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</si>
  <si>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</si>
  <si>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</si>
  <si>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</si>
  <si>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</si>
  <si>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</si>
  <si>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</si>
  <si>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</si>
  <si>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</si>
  <si>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</si>
  <si>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</si>
  <si>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</si>
  <si>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</si>
  <si>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</si>
  <si>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</si>
  <si>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</si>
  <si>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</si>
  <si>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</si>
  <si>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</si>
  <si>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</si>
  <si>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</si>
  <si>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</si>
  <si>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</si>
  <si>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</si>
  <si>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</si>
  <si>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</si>
  <si>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</si>
  <si>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</si>
  <si>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</si>
  <si>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</si>
  <si>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</si>
  <si>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</si>
  <si>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</si>
  <si>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</si>
  <si>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</si>
  <si>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</si>
  <si>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</si>
  <si>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</si>
  <si>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</si>
  <si>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</si>
  <si>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</si>
  <si>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</si>
  <si>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</si>
  <si>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</si>
  <si>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</si>
  <si>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</si>
  <si>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</si>
  <si>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</si>
  <si>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</si>
  <si>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</si>
  <si>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</si>
  <si>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</si>
  <si>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</si>
  <si>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</si>
  <si>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</si>
  <si>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</si>
  <si>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</si>
  <si>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</si>
  <si>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</si>
  <si>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</si>
  <si>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</si>
  <si>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</si>
  <si>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</si>
  <si>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</si>
  <si>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</si>
  <si>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</si>
  <si>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</si>
  <si>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</si>
  <si>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</si>
  <si>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</si>
  <si>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</si>
  <si>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</si>
  <si>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</si>
  <si>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</si>
  <si>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</si>
  <si>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</si>
  <si>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</si>
  <si>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</si>
  <si>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</si>
  <si>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</si>
  <si>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</si>
  <si>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</si>
  <si>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</si>
  <si>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</si>
  <si>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</si>
  <si>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</si>
  <si>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</si>
  <si>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</si>
  <si>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</si>
  <si>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</si>
  <si>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</si>
  <si>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</si>
  <si>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</si>
  <si>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</si>
  <si>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</si>
  <si>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</si>
  <si>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</si>
  <si>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</si>
  <si>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</si>
  <si>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</si>
  <si>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</si>
  <si>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</si>
  <si>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</si>
  <si>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</si>
  <si>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</si>
  <si>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</si>
  <si>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</si>
  <si>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</si>
  <si>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</si>
  <si>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</si>
  <si>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</si>
  <si>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</si>
  <si>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</si>
  <si>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</si>
  <si>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</si>
  <si>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</si>
  <si>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</si>
  <si>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</si>
  <si>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</si>
  <si>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</si>
  <si>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</si>
  <si>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</si>
  <si>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</si>
  <si>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</si>
  <si>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</si>
  <si>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</si>
  <si>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</si>
  <si>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</si>
  <si>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</si>
  <si>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</si>
  <si>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</si>
  <si>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</si>
  <si>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</si>
  <si>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</si>
  <si>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</si>
  <si>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</si>
  <si>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</si>
  <si>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</si>
  <si>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</si>
  <si>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</si>
  <si>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</si>
  <si>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</si>
  <si>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</si>
  <si>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</si>
  <si>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</si>
  <si>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</si>
  <si>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</si>
  <si>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</si>
  <si>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</si>
  <si>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</si>
  <si>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</si>
  <si>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</si>
  <si>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</si>
  <si>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</si>
  <si>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</si>
  <si>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</si>
  <si>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</si>
  <si>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</si>
  <si>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</si>
  <si>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</si>
  <si>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</si>
  <si>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</si>
  <si>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</si>
  <si>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</si>
  <si>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</si>
  <si>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</si>
  <si>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</si>
  <si>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</si>
  <si>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</si>
  <si>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</si>
  <si>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</si>
  <si>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</si>
  <si>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</si>
  <si>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</si>
  <si>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</si>
  <si>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</si>
  <si>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</si>
  <si>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</si>
  <si>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</si>
  <si>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</si>
  <si>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</si>
  <si>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</si>
  <si>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</si>
  <si>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</si>
  <si>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</si>
  <si>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</si>
  <si>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</si>
  <si>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</si>
  <si>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</si>
  <si>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</si>
  <si>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</si>
  <si>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</si>
  <si>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</si>
  <si>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</si>
  <si>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</si>
  <si>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</si>
  <si>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</si>
  <si>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</si>
  <si>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</si>
  <si>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</si>
  <si>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</si>
  <si>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</si>
  <si>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</si>
  <si>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</si>
  <si>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</si>
  <si>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</si>
  <si>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</si>
  <si>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</si>
  <si>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</si>
  <si>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</si>
  <si>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</si>
  <si>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</si>
  <si>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</si>
  <si>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</si>
  <si>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</si>
  <si>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</si>
  <si>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</si>
  <si>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</si>
  <si>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</si>
  <si>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</si>
  <si>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</si>
  <si>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</si>
  <si>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</si>
  <si>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</si>
  <si>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</si>
  <si>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</si>
  <si>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</si>
  <si>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</si>
  <si>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</si>
  <si>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</si>
  <si>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</si>
  <si>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</si>
  <si>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</si>
  <si>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</si>
  <si>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</si>
  <si>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</si>
  <si>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</si>
  <si>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</si>
  <si>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</si>
  <si>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</si>
  <si>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</si>
  <si>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</si>
  <si>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</si>
  <si>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</si>
  <si>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</si>
  <si>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</si>
  <si>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</si>
  <si>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</si>
  <si>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</si>
  <si>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</si>
  <si>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</si>
  <si>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</si>
  <si>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</si>
  <si>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</si>
  <si>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</si>
  <si>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</si>
  <si>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</si>
  <si>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</si>
  <si>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</si>
  <si>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</si>
  <si>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</si>
  <si>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</si>
  <si>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</si>
  <si>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</si>
  <si>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</si>
  <si>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</si>
  <si>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</si>
  <si>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</si>
  <si>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</si>
  <si>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</si>
  <si>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</si>
  <si>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</si>
  <si>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</si>
  <si>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</si>
  <si>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</si>
  <si>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</si>
  <si>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</si>
  <si>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</si>
  <si>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</si>
  <si>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</si>
  <si>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</si>
  <si>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</si>
  <si>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</si>
  <si>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</si>
  <si>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</si>
  <si>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</si>
  <si>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</si>
  <si>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</si>
  <si>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</si>
  <si>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</si>
  <si>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</si>
  <si>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</si>
  <si>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</si>
  <si>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</si>
  <si>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</si>
  <si>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</si>
  <si>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</si>
  <si>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</si>
  <si>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</si>
  <si>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</si>
  <si>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</si>
  <si>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</si>
  <si>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</si>
  <si>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</si>
  <si>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</si>
  <si>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</si>
  <si>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</si>
  <si>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</si>
  <si>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</si>
  <si>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</si>
  <si>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</si>
  <si>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</si>
  <si>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</si>
  <si>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</si>
  <si>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</si>
  <si>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</si>
  <si>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</si>
  <si>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</si>
  <si>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</si>
  <si>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</si>
  <si>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</si>
  <si>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</si>
  <si>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</si>
  <si>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</si>
  <si>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</si>
  <si>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</si>
  <si>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</si>
  <si>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</si>
  <si>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</si>
  <si>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</si>
  <si>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</si>
  <si>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</si>
  <si>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</si>
  <si>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</si>
  <si>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</si>
  <si>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</si>
  <si>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</si>
  <si>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</si>
  <si>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</si>
  <si>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</si>
  <si>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</si>
  <si>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</si>
  <si>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</si>
  <si>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</si>
  <si>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</si>
  <si>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</si>
  <si>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</si>
  <si>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</si>
  <si>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</si>
  <si>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</si>
  <si>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</si>
  <si>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</si>
  <si>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</si>
  <si>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</si>
  <si>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</si>
  <si>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</si>
  <si>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</si>
  <si>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</si>
  <si>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</si>
  <si>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</si>
  <si>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</si>
  <si>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</si>
  <si>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</si>
  <si>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</si>
  <si>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</si>
  <si>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</si>
  <si>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</si>
  <si>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</si>
  <si>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</si>
  <si>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</si>
  <si>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</si>
  <si>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</si>
  <si>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</si>
  <si>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</si>
  <si>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</si>
  <si>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</si>
  <si>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</si>
  <si>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</si>
  <si>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</si>
  <si>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</si>
  <si>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</si>
  <si>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</si>
  <si>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</si>
  <si>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</si>
  <si>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</si>
  <si>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</si>
  <si>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</si>
  <si>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</si>
  <si>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</si>
  <si>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</si>
  <si>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</si>
  <si>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</si>
  <si>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</si>
  <si>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</si>
  <si>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</si>
  <si>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</si>
  <si>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</si>
  <si>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</si>
  <si>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</si>
  <si>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</si>
  <si>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</si>
  <si>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</si>
  <si>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</si>
  <si>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</si>
  <si>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</si>
  <si>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</si>
  <si>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</si>
  <si>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</si>
  <si>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</si>
  <si>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</si>
  <si>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</si>
  <si>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</si>
  <si>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</si>
  <si>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</si>
  <si>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</si>
  <si>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</si>
  <si>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</si>
  <si>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</si>
  <si>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</si>
  <si>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</si>
  <si>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</si>
  <si>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</si>
  <si>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</si>
  <si>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</si>
  <si>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</si>
  <si>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</si>
  <si>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</si>
  <si>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</si>
  <si>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</si>
  <si>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</si>
  <si>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</si>
  <si>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</si>
  <si>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</si>
  <si>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</si>
  <si>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</si>
  <si>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</si>
  <si>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</si>
  <si>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</si>
  <si>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</si>
  <si>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</si>
  <si>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</si>
  <si>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</si>
  <si>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</si>
  <si>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</si>
  <si>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</si>
  <si>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</si>
  <si>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</si>
  <si>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</si>
  <si>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</si>
  <si>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</si>
  <si>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</si>
  <si>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</si>
  <si>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</si>
  <si>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</si>
  <si>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</si>
  <si>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</si>
  <si>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</si>
  <si>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</si>
  <si>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</si>
  <si>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</si>
  <si>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</si>
  <si>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</si>
  <si>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</si>
  <si>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</si>
  <si>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</si>
  <si>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</si>
  <si>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</si>
  <si>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</si>
  <si>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</si>
  <si>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</si>
  <si>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</si>
  <si>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</si>
  <si>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</si>
  <si>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</si>
  <si>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</si>
  <si>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</si>
  <si>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</si>
  <si>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</si>
  <si>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</si>
  <si>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</si>
  <si>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</si>
  <si>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</si>
  <si>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</si>
  <si>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</si>
  <si>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</si>
  <si>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</si>
  <si>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</si>
  <si>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</si>
  <si>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</si>
  <si>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</si>
  <si>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</si>
  <si>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</si>
  <si>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</si>
  <si>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</si>
  <si>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</si>
  <si>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</si>
  <si>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</si>
  <si>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</si>
  <si>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</si>
  <si>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</si>
  <si>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</si>
  <si>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</si>
  <si>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</si>
  <si>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</si>
  <si>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</si>
  <si>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</si>
  <si>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</si>
  <si>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</si>
  <si>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</si>
  <si>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</si>
  <si>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</si>
  <si>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</si>
  <si>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</si>
  <si>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</si>
  <si>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</si>
  <si>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</si>
  <si>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</si>
  <si>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</si>
  <si>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</si>
  <si>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</si>
  <si>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</si>
  <si>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</si>
  <si>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</si>
  <si>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</si>
  <si>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</si>
  <si>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</si>
  <si>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</si>
  <si>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</si>
  <si>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</si>
  <si>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</si>
  <si>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</si>
  <si>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</si>
  <si>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</si>
  <si>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</si>
  <si>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</si>
  <si>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</si>
  <si>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</si>
  <si>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</si>
  <si>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</si>
  <si>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</si>
  <si>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</si>
  <si>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</si>
  <si>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</si>
  <si>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</si>
  <si>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</si>
  <si>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</si>
  <si>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</si>
  <si>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</si>
  <si>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</si>
  <si>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</si>
  <si>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</si>
  <si>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</si>
  <si>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</si>
  <si>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</si>
  <si>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</si>
  <si>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</si>
  <si>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</si>
  <si>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</si>
  <si>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</si>
  <si>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</si>
  <si>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</si>
  <si>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</si>
  <si>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</si>
  <si>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</si>
  <si>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</si>
  <si>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</si>
  <si>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</si>
  <si>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</si>
  <si>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</si>
  <si>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</si>
  <si>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</si>
  <si>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</si>
  <si>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</si>
  <si>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</si>
  <si>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</si>
  <si>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</si>
  <si>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</si>
  <si>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</si>
  <si>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</si>
  <si>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</si>
  <si>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</si>
  <si>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</si>
  <si>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</si>
  <si>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</si>
  <si>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</si>
  <si>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</si>
  <si>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</si>
  <si>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</si>
  <si>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</si>
  <si>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</si>
  <si>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</si>
  <si>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</si>
  <si>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</si>
  <si>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</si>
  <si>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</si>
  <si>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</si>
  <si>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</si>
  <si>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</si>
  <si>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</si>
  <si>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</si>
  <si>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</si>
  <si>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</si>
  <si>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</si>
  <si>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</si>
  <si>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</si>
  <si>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</si>
  <si>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</si>
  <si>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</si>
  <si>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</si>
  <si>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</si>
  <si>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</si>
  <si>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</si>
  <si>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</si>
  <si>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</si>
  <si>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</si>
  <si>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</si>
  <si>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</si>
  <si>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</si>
  <si>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</si>
  <si>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</si>
  <si>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</si>
  <si>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</si>
  <si>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</si>
  <si>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</si>
  <si>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</si>
  <si>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</si>
  <si>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</si>
  <si>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</si>
  <si>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</si>
  <si>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</si>
  <si>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</si>
  <si>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</si>
  <si>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</si>
  <si>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</si>
  <si>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</si>
  <si>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</si>
  <si>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</si>
  <si>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</si>
  <si>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</si>
  <si>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</si>
  <si>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</si>
  <si>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</si>
  <si>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</si>
  <si>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</si>
  <si>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</si>
  <si>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</si>
  <si>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</si>
  <si>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</si>
  <si>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</si>
  <si>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</si>
  <si>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</si>
  <si>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</si>
  <si>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</si>
  <si>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</si>
  <si>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</si>
  <si>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</si>
  <si>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</si>
  <si>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</si>
  <si>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</si>
  <si>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</si>
  <si>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</si>
  <si>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</si>
  <si>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</si>
  <si>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</si>
  <si>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</si>
  <si>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</si>
  <si>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</si>
  <si>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</si>
  <si>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</si>
  <si>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</si>
  <si>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</si>
  <si>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</si>
  <si>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</si>
  <si>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</si>
  <si>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</si>
  <si>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</si>
  <si>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</si>
  <si>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</si>
  <si>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</si>
  <si>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</si>
  <si>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</si>
  <si>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</si>
  <si>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</si>
  <si>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</si>
  <si>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</si>
  <si>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</si>
  <si>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</si>
  <si>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</si>
  <si>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</si>
  <si>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</si>
  <si>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</si>
  <si>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</si>
  <si>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</si>
  <si>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</si>
  <si>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</si>
  <si>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</si>
  <si>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</si>
  <si>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</si>
  <si>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</si>
  <si>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</si>
  <si>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</si>
  <si>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</si>
  <si>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</si>
  <si>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</si>
  <si>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</si>
  <si>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</si>
  <si>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</si>
  <si>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</si>
  <si>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</si>
  <si>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</si>
  <si>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</si>
  <si>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</si>
  <si>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</si>
  <si>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</si>
  <si>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</si>
  <si>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</si>
  <si>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</si>
  <si>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</si>
  <si>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</si>
  <si>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</si>
  <si>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</si>
  <si>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</si>
  <si>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</si>
  <si>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</si>
  <si>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</si>
  <si>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</si>
  <si>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</si>
  <si>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</si>
  <si>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</si>
  <si>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</si>
  <si>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</si>
  <si>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</si>
  <si>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</si>
  <si>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</si>
  <si>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</si>
  <si>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</si>
  <si>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</si>
  <si>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</si>
  <si>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</si>
  <si>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</si>
  <si>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</si>
  <si>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</si>
  <si>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</si>
  <si>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</si>
  <si>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</si>
  <si>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</si>
  <si>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</si>
  <si>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</si>
  <si>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</si>
  <si>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</si>
  <si>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</si>
  <si>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</si>
  <si>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</si>
  <si>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</si>
  <si>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</si>
  <si>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</si>
  <si>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</si>
  <si>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</si>
  <si>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</si>
  <si>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</si>
  <si>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</si>
  <si>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</si>
  <si>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</si>
  <si>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</si>
  <si>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</si>
  <si>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</si>
  <si>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</si>
  <si>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</si>
  <si>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</si>
  <si>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</si>
  <si>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</si>
  <si>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</si>
  <si>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</si>
  <si>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</si>
  <si>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</si>
  <si>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</si>
  <si>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</si>
  <si>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</si>
  <si>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</si>
  <si>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</si>
  <si>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</si>
  <si>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</si>
  <si>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</si>
  <si>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</si>
  <si>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</si>
  <si>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</si>
  <si>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</si>
  <si>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</si>
  <si>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</si>
  <si>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</si>
  <si>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</si>
  <si>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</si>
  <si>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</si>
  <si>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</si>
  <si>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</si>
  <si>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</si>
  <si>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</si>
  <si>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</si>
  <si>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</si>
  <si>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</si>
  <si>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</si>
  <si>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</si>
  <si>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</si>
  <si>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</si>
  <si>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</si>
  <si>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</si>
  <si>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</si>
  <si>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</si>
  <si>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</si>
  <si>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</si>
  <si>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</si>
  <si>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</si>
  <si>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</si>
  <si>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</si>
  <si>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</si>
  <si>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</si>
  <si>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</si>
  <si>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</si>
  <si>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</si>
  <si>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</si>
  <si>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</si>
  <si>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</si>
  <si>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</si>
  <si>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</si>
  <si>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</si>
  <si>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</si>
  <si>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</si>
  <si>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</si>
  <si>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</si>
  <si>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</si>
  <si>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</si>
  <si>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</si>
  <si>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</si>
  <si>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</si>
  <si>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</si>
  <si>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</si>
  <si>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</si>
  <si>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</si>
  <si>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</si>
  <si>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</si>
  <si>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</si>
  <si>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</si>
  <si>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</si>
  <si>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</si>
  <si>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</si>
  <si>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</si>
  <si>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</si>
  <si>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</si>
  <si>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</si>
  <si>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</si>
  <si>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</si>
  <si>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</si>
  <si>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</si>
  <si>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</si>
  <si>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</si>
  <si>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</si>
  <si>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</si>
  <si>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</si>
  <si>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</si>
  <si>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</si>
  <si>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</si>
  <si>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</si>
  <si>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</si>
  <si>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</si>
  <si>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</si>
  <si>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</si>
  <si>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</si>
  <si>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</si>
  <si>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</si>
  <si>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</si>
  <si>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</si>
  <si>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</si>
  <si>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</si>
  <si>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</si>
  <si>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</si>
  <si>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</si>
  <si>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</si>
  <si>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</si>
  <si>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</si>
  <si>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</si>
  <si>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</si>
  <si>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</si>
  <si>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</si>
  <si>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</si>
  <si>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</si>
  <si>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</si>
  <si>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</si>
  <si>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</si>
  <si>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</si>
  <si>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</si>
  <si>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</si>
  <si>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</si>
  <si>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</si>
  <si>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</si>
  <si>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</si>
  <si>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</si>
  <si>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</si>
  <si>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</si>
  <si>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</si>
  <si>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</si>
  <si>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</si>
  <si>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</si>
  <si>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</si>
  <si>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</si>
  <si>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</si>
  <si>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</si>
  <si>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</si>
  <si>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</si>
  <si>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</si>
  <si>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</si>
  <si>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</si>
  <si>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</si>
  <si>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</si>
  <si>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</si>
  <si>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</si>
  <si>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</si>
  <si>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</si>
  <si>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</si>
  <si>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</si>
  <si>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</si>
  <si>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</si>
  <si>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</si>
  <si>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</si>
  <si>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</si>
  <si>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</si>
  <si>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</si>
  <si>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</si>
  <si>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</si>
  <si>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</si>
  <si>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</si>
  <si>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</si>
  <si>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</si>
  <si>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</si>
  <si>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</si>
  <si>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</si>
  <si>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</si>
  <si>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</si>
  <si>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</si>
  <si>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</si>
  <si>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</si>
  <si>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</si>
  <si>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</si>
  <si>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</si>
  <si>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</si>
  <si>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</si>
  <si>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</si>
  <si>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</si>
  <si>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</si>
  <si>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</si>
  <si>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</si>
  <si>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</si>
  <si>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</si>
  <si>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</si>
  <si>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</si>
  <si>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</si>
  <si>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</si>
  <si>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</si>
  <si>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</si>
  <si>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</si>
  <si>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</si>
  <si>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</si>
  <si>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</si>
  <si>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</si>
  <si>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</si>
  <si>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</si>
  <si>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</si>
  <si>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</si>
  <si>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</si>
  <si>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</si>
  <si>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</si>
  <si>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</si>
  <si>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</si>
  <si>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</si>
  <si>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</si>
  <si>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</si>
  <si>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</si>
  <si>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</si>
  <si>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</si>
  <si>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</si>
  <si>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</si>
  <si>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</si>
  <si>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</si>
  <si>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</si>
  <si>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</si>
  <si>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</si>
  <si>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</si>
  <si>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</si>
  <si>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</si>
  <si>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</si>
  <si>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</si>
  <si>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</si>
  <si>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</si>
  <si>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</si>
  <si>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</si>
  <si>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</si>
  <si>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</si>
  <si>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</si>
  <si>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</si>
  <si>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</si>
  <si>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</si>
  <si>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</si>
  <si>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</si>
  <si>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</si>
  <si>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</si>
  <si>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</si>
  <si>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</si>
  <si>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</si>
  <si>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</si>
  <si>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</si>
  <si>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</si>
  <si>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</si>
  <si>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</si>
  <si>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</si>
  <si>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</si>
  <si>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</si>
  <si>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</si>
  <si>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</si>
  <si>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</si>
  <si>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</si>
  <si>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</si>
  <si>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</si>
  <si>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</si>
  <si>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</si>
  <si>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</si>
  <si>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</si>
  <si>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</si>
  <si>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</si>
  <si>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</si>
  <si>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</si>
  <si>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</si>
  <si>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</si>
  <si>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</si>
  <si>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</si>
  <si>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</si>
  <si>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</si>
  <si>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</si>
  <si>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</si>
  <si>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</si>
  <si>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</si>
  <si>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</si>
  <si>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</si>
  <si>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</si>
  <si>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</si>
  <si>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</si>
  <si>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</si>
  <si>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</si>
  <si>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</si>
  <si>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</si>
  <si>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</si>
  <si>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</si>
  <si>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</si>
  <si>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</si>
  <si>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</si>
  <si>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</si>
  <si>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</si>
  <si>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</si>
  <si>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</si>
  <si>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</si>
  <si>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</si>
  <si>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</si>
  <si>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</si>
  <si>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</si>
  <si>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</si>
  <si>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</si>
  <si>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</si>
  <si>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</si>
  <si>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</si>
  <si>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</si>
  <si>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</si>
  <si>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</si>
  <si>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</si>
  <si>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</si>
  <si>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</si>
  <si>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</si>
  <si>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</si>
  <si>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</si>
  <si>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</si>
  <si>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</si>
  <si>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</si>
  <si>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</si>
  <si>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</si>
  <si>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</si>
  <si>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</si>
  <si>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</si>
  <si>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</si>
  <si>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</si>
  <si>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</si>
  <si>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</si>
  <si>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</si>
  <si>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</si>
  <si>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</si>
  <si>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</si>
  <si>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</si>
  <si>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</si>
  <si>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</si>
  <si>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</si>
  <si>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</si>
  <si>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</si>
  <si>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</si>
  <si>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</si>
  <si>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</si>
  <si>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</si>
  <si>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</si>
  <si>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</si>
  <si>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</si>
  <si>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</si>
  <si>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</si>
  <si>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</si>
  <si>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</si>
  <si>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</si>
  <si>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</si>
  <si>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</si>
  <si>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</si>
  <si>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</si>
  <si>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</si>
  <si>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</si>
  <si>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</si>
  <si>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</si>
  <si>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</si>
  <si>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</si>
  <si>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</si>
  <si>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</si>
  <si>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</si>
  <si>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</si>
  <si>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</si>
  <si>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</si>
  <si>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</si>
  <si>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</si>
  <si>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</si>
  <si>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</si>
  <si>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</si>
  <si>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</si>
  <si>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</si>
  <si>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</si>
  <si>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</si>
  <si>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</si>
  <si>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</si>
  <si>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</si>
  <si>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</si>
  <si>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</si>
  <si>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</si>
  <si>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</si>
  <si>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</si>
  <si>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</si>
  <si>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</si>
  <si>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</si>
  <si>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</si>
  <si>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</si>
  <si>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</si>
  <si>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</si>
  <si>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</si>
  <si>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</si>
  <si>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</si>
  <si>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</si>
  <si>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</si>
  <si>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</si>
  <si>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</si>
  <si>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</si>
  <si>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</si>
  <si>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</si>
  <si>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</si>
  <si>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</si>
  <si>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</si>
  <si>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</si>
  <si>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</si>
  <si>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</si>
  <si>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</si>
  <si>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</si>
  <si>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</si>
  <si>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</si>
  <si>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</si>
  <si>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</si>
  <si>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</si>
  <si>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</si>
  <si>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</si>
  <si>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</si>
  <si>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</si>
  <si>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</si>
  <si>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</si>
  <si>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</si>
  <si>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</si>
  <si>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</si>
  <si>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</si>
  <si>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</si>
  <si>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</si>
  <si>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</si>
  <si>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</si>
  <si>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</si>
  <si>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</si>
  <si>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</si>
  <si>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</si>
  <si>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</si>
  <si>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</si>
  <si>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</si>
  <si>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</si>
  <si>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</si>
  <si>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</si>
  <si>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</si>
  <si>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</si>
  <si>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</si>
  <si>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</si>
  <si>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</si>
  <si>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</si>
  <si>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</si>
  <si>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</si>
  <si>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</si>
  <si>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</si>
  <si>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</si>
  <si>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</si>
  <si>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</si>
  <si>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</si>
  <si>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</si>
  <si>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</si>
  <si>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</si>
  <si>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</si>
  <si>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</si>
  <si>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</si>
  <si>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</si>
  <si>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</si>
  <si>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</si>
  <si>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</si>
  <si>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</si>
  <si>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</si>
  <si>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</si>
  <si>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</si>
  <si>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</si>
  <si>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</si>
  <si>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</si>
  <si>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</si>
  <si>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</si>
  <si>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</si>
  <si>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</si>
  <si>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</si>
  <si>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</si>
  <si>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</si>
  <si>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</si>
  <si>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</si>
  <si>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</si>
  <si>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</si>
  <si>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</si>
  <si>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</si>
  <si>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</si>
  <si>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</si>
  <si>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</si>
  <si>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</si>
  <si>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</si>
  <si>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</si>
  <si>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</si>
  <si>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</si>
  <si>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</si>
  <si>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</si>
  <si>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</si>
  <si>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</si>
  <si>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</si>
  <si>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</si>
  <si>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</si>
  <si>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</si>
  <si>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</si>
  <si>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</si>
  <si>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</si>
  <si>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</si>
  <si>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</si>
  <si>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</si>
  <si>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</si>
  <si>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</si>
  <si>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</si>
  <si>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</si>
  <si>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</si>
  <si>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</si>
  <si>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</si>
  <si>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</si>
  <si>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</si>
  <si>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</si>
  <si>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</si>
  <si>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</si>
  <si>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</si>
  <si>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</si>
  <si>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</si>
  <si>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</si>
  <si>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</si>
  <si>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</si>
  <si>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</si>
  <si>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</si>
  <si>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</si>
  <si>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</si>
  <si>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</si>
  <si>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</si>
  <si>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</si>
  <si>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</si>
  <si>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</si>
  <si>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</si>
  <si>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</si>
  <si>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</si>
  <si>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</si>
  <si>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</si>
  <si>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</si>
  <si>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</si>
  <si>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</si>
  <si>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</si>
  <si>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</si>
  <si>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</si>
  <si>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</si>
  <si>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</si>
  <si>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</si>
  <si>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</si>
  <si>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</si>
  <si>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</si>
  <si>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</si>
  <si>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</si>
  <si>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</si>
  <si>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</si>
  <si>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</si>
  <si>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</si>
  <si>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</si>
  <si>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</si>
  <si>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</si>
  <si>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</si>
  <si>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</si>
  <si>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</si>
  <si>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</si>
  <si>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</si>
  <si>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</si>
  <si>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</si>
  <si>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</si>
  <si>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</si>
  <si>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</si>
  <si>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</si>
  <si>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</si>
  <si>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</si>
  <si>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</si>
  <si>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</si>
  <si>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</si>
  <si>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</si>
  <si>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</si>
  <si>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</si>
  <si>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</si>
  <si>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</si>
  <si>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</si>
  <si>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</si>
  <si>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</si>
  <si>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</si>
  <si>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</si>
  <si>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</si>
  <si>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</si>
  <si>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</si>
  <si>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</si>
  <si>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</si>
  <si>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</si>
  <si>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</si>
  <si>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</si>
  <si>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</si>
  <si>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</si>
  <si>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</si>
  <si>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</si>
  <si>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</si>
  <si>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</si>
  <si>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</si>
  <si>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</si>
  <si>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</si>
  <si>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</si>
  <si>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</si>
  <si>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</si>
  <si>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</si>
  <si>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</si>
  <si>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</si>
  <si>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</si>
  <si>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</si>
  <si>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</si>
  <si>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</si>
  <si>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</si>
  <si>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</si>
  <si>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</si>
  <si>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</si>
  <si>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</si>
  <si>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</si>
  <si>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</si>
  <si>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</si>
  <si>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</si>
  <si>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</si>
  <si>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</si>
  <si>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</si>
  <si>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</si>
  <si>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</si>
  <si>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</si>
  <si>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</si>
  <si>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</si>
  <si>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</si>
  <si>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</si>
  <si>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</si>
  <si>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</si>
  <si>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</si>
  <si>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</si>
  <si>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</si>
  <si>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</si>
  <si>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</si>
  <si>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</si>
  <si>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</si>
  <si>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</si>
  <si>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</si>
  <si>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</si>
  <si>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</si>
  <si>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</si>
  <si>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</si>
  <si>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</si>
  <si>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</si>
  <si>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</si>
  <si>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</si>
  <si>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</si>
  <si>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</si>
  <si>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</si>
  <si>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</si>
  <si>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</si>
  <si>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</si>
  <si>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</si>
  <si>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</si>
  <si>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</si>
  <si>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</si>
  <si>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</si>
  <si>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</si>
  <si>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</si>
  <si>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</si>
  <si>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</si>
  <si>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</si>
  <si>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</si>
  <si>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</si>
  <si>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</si>
  <si>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</si>
  <si>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</si>
  <si>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</si>
  <si>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</si>
  <si>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</si>
  <si>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</si>
  <si>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</si>
  <si>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</si>
  <si>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</si>
  <si>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</si>
  <si>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</si>
  <si>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</si>
  <si>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</si>
  <si>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</si>
  <si>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</si>
  <si>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</si>
  <si>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</si>
  <si>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</si>
  <si>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</si>
  <si>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</si>
  <si>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</si>
  <si>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</si>
  <si>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</si>
  <si>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</si>
  <si>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</si>
  <si>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</si>
  <si>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</si>
  <si>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</si>
  <si>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</si>
  <si>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</si>
  <si>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</si>
  <si>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</si>
  <si>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</si>
  <si>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</si>
  <si>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</si>
  <si>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</si>
  <si>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</si>
  <si>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</si>
  <si>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</si>
  <si>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</si>
  <si>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</si>
  <si>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</si>
  <si>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</si>
  <si>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</si>
  <si>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</si>
  <si>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</si>
  <si>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</si>
  <si>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</si>
  <si>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</si>
  <si>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</si>
  <si>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</si>
  <si>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</si>
  <si>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</si>
  <si>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</si>
  <si>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</si>
  <si>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</si>
  <si>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</si>
  <si>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</si>
  <si>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</si>
  <si>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</si>
  <si>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</si>
  <si>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</si>
  <si>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</si>
  <si>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</si>
  <si>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</si>
  <si>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</si>
  <si>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</si>
  <si>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</si>
  <si>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</si>
  <si>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</si>
  <si>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</si>
  <si>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</si>
  <si>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</si>
  <si>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</si>
  <si>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</si>
  <si>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</si>
  <si>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</si>
  <si>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</si>
  <si>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</si>
  <si>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</si>
  <si>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</si>
  <si>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</si>
  <si>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</si>
  <si>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</si>
  <si>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</si>
  <si>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</si>
  <si>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</si>
  <si>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</si>
  <si>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</si>
  <si>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</si>
  <si>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</si>
  <si>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</si>
  <si>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</si>
  <si>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</si>
  <si>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</si>
  <si>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</si>
  <si>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</si>
  <si>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</si>
  <si>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</si>
  <si>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</si>
  <si>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</si>
  <si>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</si>
  <si>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</si>
  <si>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</si>
  <si>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</si>
  <si>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</si>
  <si>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</si>
  <si>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</si>
  <si>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</si>
  <si>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</si>
  <si>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</si>
  <si>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</si>
  <si>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</si>
  <si>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</si>
  <si>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</si>
  <si>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</si>
  <si>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</si>
  <si>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</si>
  <si>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</si>
  <si>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</si>
  <si>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</si>
  <si>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</si>
  <si>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</si>
  <si>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</si>
  <si>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</si>
  <si>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</si>
  <si>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</si>
  <si>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</si>
  <si>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</si>
  <si>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</si>
  <si>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</si>
  <si>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</si>
  <si>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</si>
  <si>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</si>
  <si>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</si>
  <si>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</si>
  <si>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</si>
  <si>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</si>
  <si>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</si>
  <si>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</si>
  <si>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</si>
  <si>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</si>
  <si>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</si>
  <si>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</si>
  <si>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</si>
  <si>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</si>
  <si>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</si>
  <si>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</si>
  <si>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</si>
  <si>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</si>
  <si>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</si>
  <si>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</si>
  <si>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</si>
  <si>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</si>
  <si>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</si>
  <si>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</si>
  <si>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</si>
  <si>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</si>
  <si>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</si>
  <si>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</si>
  <si>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</si>
  <si>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</si>
  <si>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</si>
  <si>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</si>
  <si>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</si>
  <si>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</si>
  <si>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</si>
  <si>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</si>
  <si>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</si>
  <si>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</si>
  <si>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</si>
  <si>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</si>
  <si>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</si>
  <si>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</si>
  <si>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</si>
  <si>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</si>
  <si>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</si>
  <si>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</si>
  <si>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</si>
  <si>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</si>
  <si>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</si>
  <si>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</si>
  <si>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</si>
  <si>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</si>
  <si>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</si>
  <si>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</si>
  <si>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</si>
  <si>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</si>
  <si>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</si>
  <si>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</si>
  <si>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</si>
  <si>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</si>
  <si>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</si>
  <si>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</si>
  <si>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</si>
  <si>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</si>
  <si>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</si>
  <si>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</si>
  <si>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</si>
  <si>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</si>
  <si>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</si>
  <si>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</si>
  <si>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</si>
  <si>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</si>
  <si>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</si>
  <si>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</si>
  <si>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</si>
  <si>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</si>
  <si>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</si>
  <si>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</si>
  <si>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</si>
  <si>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</si>
  <si>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</si>
  <si>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</si>
  <si>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</si>
  <si>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</si>
  <si>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</si>
  <si>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</si>
  <si>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</si>
  <si>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</si>
  <si>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</si>
  <si>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</si>
  <si>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</si>
  <si>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</si>
  <si>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</si>
  <si>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</si>
  <si>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</si>
  <si>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</si>
  <si>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</si>
  <si>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</si>
  <si>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</si>
  <si>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</si>
  <si>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</si>
  <si>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</si>
  <si>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</si>
  <si>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</si>
  <si>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</si>
  <si>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</si>
  <si>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</si>
  <si>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</si>
  <si>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</si>
  <si>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</si>
  <si>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</si>
  <si>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</si>
  <si>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</si>
  <si>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</si>
  <si>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</si>
  <si>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</si>
  <si>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</si>
  <si>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</si>
  <si>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</si>
  <si>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</si>
  <si>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</si>
  <si>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</si>
  <si>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</si>
  <si>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</si>
  <si>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</si>
  <si>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</si>
  <si>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</si>
  <si>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</si>
  <si>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</si>
  <si>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</si>
  <si>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</si>
  <si>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</si>
  <si>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</si>
  <si>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</si>
  <si>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</si>
  <si>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</si>
  <si>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</si>
  <si>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</si>
  <si>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</si>
  <si>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</si>
  <si>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</si>
  <si>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</si>
  <si>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</si>
  <si>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</si>
  <si>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</si>
  <si>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</si>
  <si>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</si>
  <si>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</si>
  <si>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</si>
  <si>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</si>
  <si>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</si>
  <si>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</si>
  <si>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</si>
  <si>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</si>
  <si>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</si>
  <si>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</si>
  <si>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</si>
  <si>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</si>
  <si>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</si>
  <si>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</si>
  <si>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</si>
  <si>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</si>
  <si>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</si>
  <si>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</si>
  <si>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</si>
  <si>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</si>
  <si>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</si>
  <si>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</si>
  <si>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</si>
  <si>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</si>
  <si>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</si>
  <si>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</si>
  <si>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</si>
  <si>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</si>
  <si>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</si>
  <si>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</si>
  <si>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</si>
  <si>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</si>
  <si>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</si>
  <si>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</si>
  <si>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</si>
  <si>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</si>
  <si>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</si>
  <si>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</si>
  <si>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</si>
  <si>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</si>
  <si>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</si>
  <si>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</si>
  <si>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</si>
  <si>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</si>
  <si>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</si>
  <si>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</si>
  <si>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</si>
  <si>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</si>
  <si>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</si>
  <si>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</si>
  <si>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</si>
  <si>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</si>
  <si>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</si>
  <si>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</si>
  <si>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</si>
  <si>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</si>
  <si>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</si>
  <si>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</si>
  <si>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</si>
  <si>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</si>
  <si>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</si>
  <si>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</si>
  <si>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</si>
  <si>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</si>
  <si>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</si>
  <si>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</si>
  <si>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</si>
  <si>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</si>
  <si>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</si>
  <si>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</si>
  <si>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</si>
  <si>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</si>
  <si>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</si>
  <si>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</si>
  <si>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</si>
  <si>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</si>
  <si>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</si>
  <si>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</si>
  <si>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</si>
  <si>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</si>
  <si>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</si>
  <si>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</si>
  <si>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</si>
  <si>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</si>
  <si>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</si>
  <si>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</si>
  <si>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</si>
  <si>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</si>
  <si>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</si>
  <si>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</si>
  <si>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</si>
  <si>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</si>
  <si>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</si>
  <si>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</si>
  <si>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</si>
  <si>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</si>
  <si>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</si>
  <si>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</si>
  <si>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</si>
  <si>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</si>
  <si>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</si>
  <si>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</si>
  <si>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</si>
  <si>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</si>
  <si>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</si>
  <si>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</si>
  <si>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</si>
  <si>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</si>
  <si>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</si>
  <si>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</si>
  <si>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</si>
  <si>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</si>
  <si>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</si>
  <si>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</si>
  <si>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</si>
  <si>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</si>
  <si>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</si>
  <si>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</si>
  <si>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</si>
  <si>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</si>
  <si>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</si>
  <si>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</si>
  <si>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</si>
  <si>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</si>
  <si>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</si>
  <si>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</si>
  <si>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</si>
  <si>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</si>
  <si>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</si>
  <si>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</si>
  <si>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</si>
  <si>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</si>
  <si>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</si>
  <si>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</si>
  <si>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</si>
  <si>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</si>
  <si>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</si>
  <si>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</si>
  <si>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</si>
  <si>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</si>
  <si>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</si>
  <si>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</si>
  <si>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</si>
  <si>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</si>
  <si>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</si>
  <si>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</si>
  <si>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</si>
  <si>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</si>
  <si>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</si>
  <si>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</si>
  <si>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</si>
  <si>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</si>
  <si>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</si>
  <si>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</si>
  <si>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</si>
  <si>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</si>
  <si>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</si>
  <si>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</si>
  <si>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</si>
  <si>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</si>
  <si>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</si>
  <si>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</si>
  <si>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</si>
  <si>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</si>
  <si>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</si>
  <si>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</si>
  <si>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</si>
  <si>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</si>
  <si>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</si>
  <si>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</si>
  <si>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</si>
  <si>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</si>
  <si>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</si>
  <si>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</si>
  <si>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</si>
  <si>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</si>
  <si>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</si>
  <si>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</si>
  <si>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</si>
  <si>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</si>
  <si>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</si>
  <si>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</si>
  <si>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</si>
  <si>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</si>
  <si>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</si>
  <si>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</si>
  <si>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</si>
  <si>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</si>
  <si>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</si>
  <si>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</si>
  <si>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</si>
  <si>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</si>
  <si>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</si>
  <si>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</si>
  <si>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</si>
  <si>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</si>
  <si>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</si>
  <si>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</si>
  <si>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</si>
  <si>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</si>
  <si>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</si>
  <si>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</si>
  <si>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</si>
  <si>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</si>
  <si>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</si>
  <si>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</si>
  <si>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</si>
  <si>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</si>
  <si>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</si>
  <si>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</si>
  <si>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</si>
  <si>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</si>
  <si>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</si>
  <si>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</si>
  <si>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</si>
  <si>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</si>
  <si>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</si>
  <si>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</si>
  <si>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</si>
  <si>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</si>
  <si>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</si>
  <si>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</si>
  <si>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</si>
  <si>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</si>
  <si>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</si>
  <si>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</si>
  <si>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</si>
  <si>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</si>
  <si>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</si>
  <si>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</si>
  <si>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</si>
  <si>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</si>
  <si>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</si>
  <si>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</si>
  <si>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</si>
  <si>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</si>
  <si>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</si>
  <si>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</si>
  <si>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</si>
  <si>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</si>
  <si>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</si>
  <si>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</si>
  <si>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</si>
  <si>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</si>
  <si>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</si>
  <si>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</si>
  <si>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</si>
  <si>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</si>
  <si>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</si>
  <si>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</si>
  <si>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</si>
  <si>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</si>
  <si>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</si>
  <si>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</si>
  <si>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</si>
  <si>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</si>
  <si>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</si>
  <si>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</si>
  <si>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</si>
  <si>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</si>
  <si>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</si>
  <si>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</si>
  <si>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</si>
  <si>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</si>
  <si>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</si>
  <si>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</si>
  <si>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</si>
  <si>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</si>
  <si>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</si>
  <si>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</si>
  <si>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</si>
  <si>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</si>
  <si>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</si>
  <si>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</si>
  <si>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</si>
  <si>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</si>
  <si>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</si>
  <si>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</si>
  <si>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</si>
  <si>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</si>
  <si>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</si>
  <si>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</si>
  <si>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</si>
  <si>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</si>
  <si>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</si>
  <si>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</si>
  <si>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</si>
  <si>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</si>
  <si>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</si>
  <si>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</si>
  <si>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</si>
  <si>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</si>
  <si>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</si>
  <si>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</si>
  <si>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</si>
  <si>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</si>
  <si>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</si>
  <si>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</si>
  <si>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</si>
  <si>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</si>
  <si>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</si>
  <si>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</si>
  <si>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</si>
  <si>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</si>
  <si>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</si>
  <si>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</si>
  <si>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</si>
  <si>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</si>
  <si>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</si>
  <si>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</si>
  <si>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</si>
  <si>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</si>
  <si>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</si>
  <si>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</si>
  <si>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</si>
  <si>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</si>
  <si>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</si>
  <si>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</si>
  <si>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</si>
  <si>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</si>
  <si>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</si>
  <si>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</si>
  <si>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</si>
  <si>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</si>
  <si>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</si>
  <si>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</si>
  <si>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</si>
  <si>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</si>
  <si>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</si>
  <si>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</si>
  <si>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</si>
  <si>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</si>
  <si>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</si>
  <si>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</si>
  <si>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</si>
  <si>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</si>
  <si>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</si>
  <si>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</si>
  <si>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</si>
  <si>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</si>
  <si>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</si>
  <si>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</si>
  <si>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</si>
  <si>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</si>
  <si>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</si>
  <si>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</si>
  <si>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</si>
  <si>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</si>
  <si>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</si>
  <si>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</si>
  <si>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</si>
  <si>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</si>
  <si>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</si>
  <si>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</si>
  <si>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</si>
  <si>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</si>
  <si>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</si>
  <si>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</si>
  <si>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</si>
  <si>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</si>
  <si>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</si>
  <si>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</si>
  <si>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</si>
  <si>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</si>
  <si>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</si>
  <si>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</si>
  <si>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</si>
  <si>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</si>
  <si>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</si>
  <si>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</si>
  <si>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</si>
  <si>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</si>
  <si>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</si>
  <si>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</si>
  <si>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</si>
  <si>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</si>
  <si>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</si>
  <si>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</si>
  <si>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</si>
  <si>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</si>
  <si>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</si>
  <si>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</si>
  <si>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</si>
  <si>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</si>
  <si>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</si>
  <si>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</si>
  <si>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</si>
  <si>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</si>
  <si>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</si>
  <si>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</si>
  <si>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</si>
  <si>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</si>
  <si>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</si>
  <si>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</si>
  <si>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</si>
  <si>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</si>
  <si>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</si>
  <si>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</si>
  <si>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</si>
  <si>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</si>
  <si>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</si>
  <si>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</si>
  <si>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</si>
  <si>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</si>
  <si>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</si>
  <si>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</si>
  <si>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</si>
  <si>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</si>
  <si>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</si>
  <si>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</si>
  <si>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</si>
  <si>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</si>
  <si>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</si>
  <si>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</si>
  <si>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</si>
  <si>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</si>
  <si>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</si>
  <si>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</si>
  <si>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</si>
  <si>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</si>
  <si>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</si>
  <si>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</si>
  <si>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</si>
  <si>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</si>
  <si>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</si>
  <si>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</si>
  <si>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</si>
  <si>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</si>
  <si>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</si>
  <si>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</si>
  <si>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</si>
  <si>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</si>
  <si>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</si>
  <si>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</si>
  <si>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</si>
  <si>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</si>
  <si>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</si>
  <si>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</si>
  <si>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</si>
  <si>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</si>
  <si>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</si>
  <si>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</si>
  <si>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</si>
  <si>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</si>
  <si>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</si>
  <si>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</si>
  <si>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</si>
  <si>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</si>
  <si>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</si>
  <si>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</si>
  <si>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</si>
  <si>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</si>
  <si>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</si>
  <si>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</si>
  <si>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</si>
  <si>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</si>
  <si>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</si>
  <si>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</si>
  <si>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</si>
  <si>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</si>
  <si>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</si>
  <si>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</si>
  <si>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</si>
  <si>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</si>
  <si>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</si>
  <si>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</si>
  <si>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</si>
  <si>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</si>
  <si>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</si>
  <si>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</si>
  <si>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</si>
  <si>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</si>
  <si>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</si>
  <si>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</si>
  <si>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</si>
  <si>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</si>
  <si>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</si>
  <si>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</si>
  <si>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</si>
  <si>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</si>
  <si>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</si>
  <si>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</si>
  <si>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</si>
  <si>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</si>
  <si>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</si>
  <si>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</si>
  <si>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</si>
  <si>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</si>
  <si>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</si>
  <si>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</si>
  <si>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</si>
  <si>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</si>
  <si>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</si>
  <si>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</si>
  <si>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</si>
  <si>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</si>
  <si>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</si>
  <si>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</si>
  <si>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</si>
  <si>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</si>
  <si>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</si>
  <si>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</si>
  <si>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</si>
  <si>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</si>
  <si>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</si>
  <si>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</si>
  <si>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</si>
  <si>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</si>
  <si>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</si>
  <si>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</si>
  <si>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</si>
  <si>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</si>
  <si>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</si>
  <si>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</si>
  <si>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</si>
  <si>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</si>
  <si>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</si>
  <si>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</si>
  <si>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</si>
  <si>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</si>
  <si>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</si>
  <si>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</si>
  <si>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</si>
  <si>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</si>
  <si>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</si>
  <si>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</si>
  <si>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</si>
  <si>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</si>
  <si>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</si>
  <si>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</si>
  <si>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</si>
  <si>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</si>
  <si>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</si>
  <si>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</si>
  <si>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</si>
  <si>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</si>
  <si>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</si>
  <si>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</si>
  <si>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</si>
  <si>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</si>
  <si>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</si>
  <si>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</si>
  <si>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</si>
  <si>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</si>
  <si>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</si>
  <si>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</si>
  <si>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</si>
  <si>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</si>
  <si>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</si>
  <si>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</si>
  <si>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</si>
  <si>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</si>
  <si>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</si>
  <si>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</si>
  <si>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</si>
  <si>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</si>
  <si>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</si>
  <si>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</si>
  <si>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</si>
  <si>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</si>
  <si>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</si>
  <si>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</si>
  <si>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</si>
  <si>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</si>
  <si>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</si>
  <si>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</si>
  <si>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</si>
  <si>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</si>
  <si>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</si>
  <si>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</si>
  <si>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</si>
  <si>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</si>
  <si>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</si>
  <si>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</si>
  <si>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</si>
  <si>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</si>
  <si>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</si>
  <si>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</si>
  <si>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</si>
  <si>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</si>
  <si>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</si>
  <si>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</si>
  <si>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</si>
  <si>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</si>
  <si>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</si>
  <si>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</si>
  <si>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</si>
  <si>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</si>
  <si>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</si>
  <si>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</si>
  <si>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</si>
  <si>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</si>
  <si>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</si>
  <si>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</si>
  <si>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</si>
  <si>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</si>
  <si>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</si>
  <si>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</si>
  <si>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</si>
  <si>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</si>
  <si>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</si>
  <si>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</si>
  <si>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</si>
  <si>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</si>
  <si>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</si>
  <si>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</si>
  <si>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</si>
  <si>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</si>
  <si>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</si>
  <si>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</si>
  <si>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</si>
  <si>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</si>
  <si>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</si>
  <si>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</si>
  <si>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</si>
  <si>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</si>
  <si>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</si>
  <si>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</si>
  <si>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</si>
  <si>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</si>
  <si>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</si>
  <si>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</si>
  <si>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</si>
  <si>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</si>
  <si>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</si>
  <si>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</si>
  <si>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</si>
  <si>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</si>
  <si>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</si>
  <si>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</si>
  <si>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</si>
  <si>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</si>
  <si>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</si>
  <si>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</si>
  <si>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</si>
  <si>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</si>
  <si>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</si>
  <si>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</si>
  <si>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</si>
  <si>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</si>
  <si>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</si>
  <si>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</si>
  <si>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</si>
  <si>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</si>
  <si>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</si>
  <si>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</si>
  <si>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</si>
  <si>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</si>
  <si>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</si>
  <si>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</si>
  <si>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</si>
  <si>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</si>
  <si>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</si>
  <si>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</si>
  <si>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</si>
  <si>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</si>
  <si>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</si>
  <si>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</si>
  <si>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</si>
  <si>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</si>
  <si>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</si>
  <si>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</si>
  <si>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</si>
  <si>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</si>
  <si>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</si>
  <si>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</si>
  <si>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</si>
  <si>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</si>
  <si>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</si>
  <si>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</si>
  <si>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</si>
  <si>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</si>
  <si>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</si>
  <si>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</si>
  <si>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</si>
  <si>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</si>
  <si>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</si>
  <si>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</si>
  <si>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</si>
  <si>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</si>
  <si>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</si>
  <si>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</si>
  <si>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</si>
  <si>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</si>
  <si>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</si>
  <si>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</si>
  <si>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</si>
  <si>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</si>
  <si>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</si>
  <si>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</si>
  <si>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</si>
  <si>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</si>
  <si>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</si>
  <si>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</si>
  <si>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</si>
  <si>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</si>
  <si>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</si>
  <si>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</si>
  <si>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</si>
  <si>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</si>
  <si>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</si>
  <si>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</si>
  <si>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</si>
  <si>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</si>
  <si>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</si>
  <si>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</si>
  <si>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</si>
  <si>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</si>
  <si>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</si>
  <si>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</si>
  <si>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</si>
  <si>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</si>
  <si>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</si>
  <si>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</si>
  <si>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</si>
  <si>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</si>
  <si>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</si>
  <si>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</si>
  <si>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</si>
  <si>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</si>
  <si>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</si>
  <si>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</si>
  <si>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</si>
  <si>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</si>
  <si>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</si>
  <si>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</si>
  <si>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</si>
  <si>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</si>
  <si>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</si>
  <si>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</si>
  <si>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</si>
  <si>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</si>
  <si>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</si>
  <si>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</si>
  <si>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</si>
  <si>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</si>
  <si>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</si>
  <si>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</si>
  <si>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</si>
  <si>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</si>
  <si>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</si>
  <si>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</si>
  <si>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</si>
  <si>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</si>
  <si>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</si>
  <si>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</si>
  <si>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</si>
  <si>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</si>
  <si>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</si>
  <si>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</si>
  <si>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</si>
  <si>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</si>
  <si>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</si>
  <si>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</si>
  <si>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</si>
  <si>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</si>
  <si>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</si>
  <si>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</si>
  <si>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</si>
  <si>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</si>
  <si>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</si>
  <si>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</si>
  <si>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</si>
  <si>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</si>
  <si>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</si>
  <si>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</si>
  <si>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</si>
  <si>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</si>
  <si>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</si>
  <si>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</si>
  <si>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</si>
  <si>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</si>
  <si>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</si>
  <si>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</si>
  <si>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</si>
  <si>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</si>
  <si>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</si>
  <si>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</si>
  <si>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</si>
  <si>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</si>
  <si>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</si>
  <si>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</si>
  <si>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</si>
  <si>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</si>
  <si>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</si>
  <si>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</si>
  <si>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</si>
  <si>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</si>
  <si>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</si>
  <si>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</si>
  <si>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</si>
  <si>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</si>
  <si>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</si>
  <si>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</si>
  <si>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</si>
  <si>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</si>
  <si>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</si>
  <si>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</si>
  <si>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</si>
  <si>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</si>
  <si>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</si>
  <si>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</si>
  <si>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</si>
  <si>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</si>
  <si>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</si>
  <si>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</si>
  <si>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</si>
  <si>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</si>
  <si>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</si>
  <si>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</si>
  <si>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</si>
  <si>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</si>
  <si>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</si>
  <si>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</si>
  <si>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</si>
  <si>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</si>
  <si>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</si>
  <si>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</si>
  <si>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</si>
  <si>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</si>
  <si>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</si>
  <si>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</si>
  <si>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</si>
  <si>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</si>
  <si>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</si>
  <si>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</si>
  <si>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</si>
  <si>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</si>
  <si>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</si>
  <si>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</si>
  <si>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</si>
  <si>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</si>
  <si>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</si>
  <si>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</si>
  <si>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</si>
  <si>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</si>
  <si>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</si>
  <si>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</si>
  <si>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</si>
  <si>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</si>
  <si>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</si>
  <si>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</si>
  <si>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</si>
  <si>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</si>
  <si>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</si>
  <si>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</si>
  <si>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</si>
  <si>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</si>
  <si>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</si>
  <si>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</si>
  <si>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</si>
  <si>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</si>
  <si>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</si>
  <si>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</si>
  <si>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</si>
  <si>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</si>
  <si>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</si>
  <si>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</si>
  <si>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</si>
  <si>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</si>
  <si>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</si>
  <si>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</si>
  <si>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</si>
  <si>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</si>
  <si>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</si>
  <si>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</si>
  <si>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</si>
  <si>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</si>
  <si>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</si>
  <si>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</si>
  <si>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</si>
  <si>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</si>
  <si>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</si>
  <si>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</si>
  <si>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</si>
  <si>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</si>
  <si>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</si>
  <si>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</si>
  <si>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</si>
  <si>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</si>
  <si>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</si>
  <si>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</si>
  <si>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</si>
  <si>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</si>
  <si>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</si>
  <si>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</si>
  <si>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</si>
  <si>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</si>
  <si>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</si>
  <si>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</si>
  <si>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</si>
  <si>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</si>
  <si>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</si>
  <si>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</si>
  <si>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</si>
  <si>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</si>
  <si>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</si>
  <si>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</si>
  <si>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</si>
  <si>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</si>
  <si>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</si>
  <si>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</si>
  <si>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</si>
  <si>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</si>
  <si>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</si>
  <si>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</si>
  <si>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</si>
  <si>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</si>
  <si>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</si>
  <si>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</si>
  <si>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</si>
  <si>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</si>
  <si>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</si>
  <si>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</si>
  <si>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</si>
  <si>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</si>
  <si>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</si>
  <si>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</si>
  <si>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</si>
  <si>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</si>
  <si>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</si>
  <si>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</si>
  <si>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</si>
  <si>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</si>
  <si>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</si>
  <si>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</si>
  <si>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</si>
  <si>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</si>
  <si>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</si>
  <si>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</si>
  <si>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</si>
  <si>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</si>
  <si>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</si>
  <si>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</si>
  <si>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</si>
  <si>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</si>
  <si>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</si>
  <si>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</si>
  <si>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</si>
  <si>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</si>
  <si>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</si>
  <si>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</si>
  <si>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</si>
  <si>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</si>
  <si>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</si>
  <si>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</si>
  <si>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</si>
  <si>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</si>
  <si>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</si>
  <si>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</si>
  <si>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</si>
  <si>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</si>
  <si>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</si>
  <si>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</si>
  <si>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</si>
  <si>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</si>
  <si>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</si>
  <si>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</si>
  <si>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</si>
  <si>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</si>
  <si>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</si>
  <si>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</si>
  <si>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</si>
  <si>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</si>
  <si>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</si>
  <si>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</si>
  <si>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</si>
  <si>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</si>
  <si>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</si>
  <si>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</si>
  <si>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</si>
  <si>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</si>
  <si>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</si>
  <si>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</si>
  <si>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</si>
  <si>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</si>
  <si>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</si>
  <si>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</si>
  <si>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</si>
  <si>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</si>
  <si>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</si>
  <si>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</si>
  <si>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</si>
  <si>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</si>
  <si>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</si>
  <si>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</si>
  <si>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</si>
  <si>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</si>
  <si>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</si>
  <si>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</si>
  <si>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</si>
  <si>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</si>
  <si>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</si>
  <si>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</si>
  <si>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</si>
  <si>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</si>
  <si>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</si>
  <si>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</si>
  <si>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</si>
  <si>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</si>
  <si>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</si>
  <si>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</si>
  <si>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</si>
  <si>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</si>
  <si>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</si>
  <si>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</si>
  <si>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</si>
  <si>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</si>
  <si>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</si>
  <si>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</si>
  <si>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</si>
  <si>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</si>
  <si>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</si>
  <si>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</si>
  <si>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</si>
  <si>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</si>
  <si>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</si>
  <si>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</si>
  <si>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</si>
  <si>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</si>
  <si>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</si>
  <si>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</si>
  <si>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</si>
  <si>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</si>
  <si>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</si>
  <si>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</si>
  <si>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</si>
  <si>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</si>
  <si>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</si>
  <si>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</si>
  <si>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</si>
  <si>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</si>
  <si>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</si>
  <si>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</si>
  <si>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</si>
  <si>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</si>
  <si>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</si>
  <si>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</si>
  <si>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</si>
  <si>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</si>
  <si>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</si>
  <si>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</si>
  <si>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</si>
  <si>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</si>
  <si>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</si>
  <si>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</si>
  <si>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</si>
  <si>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</si>
  <si>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</si>
  <si>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</si>
  <si>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</si>
  <si>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</si>
  <si>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</si>
  <si>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</si>
  <si>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</si>
  <si>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</si>
  <si>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</si>
  <si>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</si>
  <si>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</si>
  <si>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</si>
  <si>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</si>
  <si>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</si>
  <si>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</si>
  <si>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</si>
  <si>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</si>
  <si>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</si>
  <si>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</si>
  <si>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</si>
  <si>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</si>
  <si>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</si>
  <si>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</si>
  <si>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</si>
  <si>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</si>
  <si>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</si>
  <si>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</si>
  <si>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</si>
  <si>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</si>
  <si>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</si>
  <si>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</si>
  <si>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</si>
  <si>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</si>
  <si>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</si>
  <si>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</si>
  <si>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</si>
  <si>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</si>
  <si>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</si>
  <si>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</si>
  <si>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</si>
  <si>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</si>
  <si>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</si>
  <si>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</si>
  <si>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</si>
  <si>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</si>
  <si>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</si>
  <si>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</si>
  <si>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</si>
  <si>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</si>
  <si>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</si>
  <si>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</si>
  <si>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</si>
  <si>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</si>
  <si>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</si>
  <si>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</si>
  <si>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</si>
  <si>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</si>
  <si>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</si>
  <si>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</si>
  <si>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</si>
  <si>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</si>
  <si>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</si>
  <si>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</si>
  <si>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</si>
  <si>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</si>
  <si>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</si>
  <si>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</si>
  <si>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</si>
  <si>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</si>
  <si>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</si>
  <si>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</si>
  <si>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</si>
  <si>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</si>
  <si>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</si>
  <si>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</si>
  <si>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</si>
  <si>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</si>
  <si>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</si>
  <si>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</si>
  <si>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</si>
  <si>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</si>
  <si>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</si>
  <si>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</si>
  <si>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</si>
  <si>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</si>
  <si>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</si>
  <si>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</si>
  <si>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</si>
  <si>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</si>
  <si>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</si>
  <si>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</si>
  <si>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</si>
  <si>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</si>
  <si>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</si>
  <si>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</si>
  <si>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</si>
  <si>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</si>
  <si>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</si>
  <si>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</si>
  <si>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</si>
  <si>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</si>
  <si>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</si>
  <si>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</si>
  <si>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</si>
  <si>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</si>
  <si>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</si>
  <si>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</si>
  <si>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</si>
  <si>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</si>
  <si>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</si>
  <si>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</si>
  <si>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</si>
  <si>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</si>
  <si>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</si>
  <si>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</si>
  <si>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</si>
  <si>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</si>
  <si>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</si>
  <si>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</si>
  <si>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</si>
  <si>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</si>
  <si>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</si>
  <si>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</si>
  <si>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</si>
  <si>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</si>
  <si>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</si>
  <si>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</si>
  <si>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</si>
  <si>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</si>
  <si>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</si>
  <si>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</si>
  <si>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</si>
  <si>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</si>
  <si>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</si>
  <si>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</si>
  <si>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</si>
  <si>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</si>
  <si>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</si>
  <si>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</si>
  <si>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</si>
  <si>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</si>
  <si>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</si>
  <si>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</si>
  <si>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</si>
  <si>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</si>
  <si>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</si>
  <si>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</si>
  <si>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</si>
  <si>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</si>
  <si>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</si>
  <si>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</si>
  <si>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</si>
  <si>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</si>
  <si>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</si>
  <si>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</si>
  <si>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</si>
  <si>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</si>
  <si>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</si>
  <si>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</si>
  <si>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</si>
  <si>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</si>
  <si>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</si>
  <si>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</si>
  <si>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</si>
  <si>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</si>
  <si>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</si>
  <si>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</si>
  <si>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</si>
  <si>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</si>
  <si>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</si>
  <si>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</si>
  <si>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</si>
  <si>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</si>
  <si>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</si>
  <si>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</si>
  <si>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</si>
  <si>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</si>
  <si>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</si>
  <si>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</si>
  <si>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</si>
  <si>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</si>
  <si>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</si>
  <si>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</si>
  <si>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</si>
  <si>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</si>
  <si>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</si>
  <si>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</si>
  <si>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</si>
  <si>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</si>
  <si>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</si>
  <si>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</si>
  <si>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</si>
  <si>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</si>
  <si>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</si>
  <si>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</si>
  <si>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</si>
  <si>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</si>
  <si>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</si>
  <si>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</si>
  <si>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</si>
  <si>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</si>
  <si>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</si>
  <si>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</si>
  <si>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</si>
  <si>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</si>
  <si>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</si>
  <si>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</si>
  <si>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</si>
  <si>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</si>
  <si>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</si>
  <si>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</si>
  <si>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</si>
  <si>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</si>
  <si>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</si>
  <si>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</si>
  <si>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</si>
  <si>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</si>
  <si>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</si>
  <si>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</si>
  <si>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</si>
  <si>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</si>
  <si>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</si>
  <si>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</si>
  <si>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</si>
  <si>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</si>
  <si>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</si>
  <si>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</si>
  <si>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</si>
  <si>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</si>
  <si>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</si>
  <si>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</si>
  <si>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</si>
  <si>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</si>
  <si>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</si>
  <si>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</si>
  <si>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</si>
  <si>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</si>
  <si>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</si>
  <si>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</si>
  <si>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</si>
  <si>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</si>
  <si>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</si>
  <si>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</si>
  <si>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</si>
  <si>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</si>
  <si>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</si>
  <si>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</si>
  <si>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</si>
  <si>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</si>
  <si>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</si>
  <si>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</si>
  <si>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</si>
  <si>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</si>
  <si>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</si>
  <si>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</si>
  <si>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</si>
  <si>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</si>
  <si>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</si>
  <si>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</si>
  <si>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</si>
  <si>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</si>
  <si>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</si>
  <si>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</si>
  <si>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</si>
  <si>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</si>
  <si>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</si>
  <si>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</si>
  <si>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</si>
  <si>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</si>
  <si>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</si>
  <si>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</si>
  <si>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</si>
  <si>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</si>
  <si>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</si>
  <si>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</si>
  <si>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</si>
  <si>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</si>
  <si>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</si>
  <si>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</si>
  <si>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</si>
  <si>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</si>
  <si>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</si>
  <si>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</si>
  <si>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</si>
  <si>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</si>
  <si>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</si>
  <si>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</si>
  <si>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</si>
  <si>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</si>
  <si>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</si>
  <si>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</si>
  <si>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</si>
  <si>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</si>
  <si>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</si>
  <si>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</si>
  <si>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</si>
  <si>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</si>
  <si>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</si>
  <si>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</si>
  <si>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</si>
  <si>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</si>
  <si>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</si>
  <si>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</si>
  <si>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</si>
  <si>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</si>
  <si>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</si>
  <si>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</si>
  <si>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</si>
  <si>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</si>
  <si>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</si>
  <si>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</si>
  <si>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</si>
  <si>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</si>
  <si>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</si>
  <si>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</si>
  <si>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</si>
  <si>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</si>
  <si>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</si>
  <si>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</si>
  <si>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</si>
  <si>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</si>
  <si>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</si>
  <si>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</si>
  <si>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</si>
  <si>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</si>
  <si>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</si>
  <si>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</si>
  <si>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</si>
  <si>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</si>
  <si>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</si>
  <si>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</si>
  <si>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</si>
  <si>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</si>
  <si>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</si>
  <si>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</si>
  <si>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</si>
  <si>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</si>
  <si>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</si>
  <si>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</si>
  <si>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</si>
  <si>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</si>
  <si>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</si>
  <si>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</si>
  <si>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</si>
  <si>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</si>
  <si>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</si>
  <si>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</si>
  <si>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</si>
  <si>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</si>
  <si>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</si>
  <si>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</si>
  <si>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</si>
  <si>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</si>
  <si>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</si>
  <si>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</si>
  <si>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</si>
  <si>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</si>
  <si>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</si>
  <si>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</si>
  <si>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</si>
  <si>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</si>
  <si>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</si>
  <si>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</si>
  <si>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</si>
  <si>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</si>
  <si>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</si>
  <si>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</si>
  <si>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</si>
  <si>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</si>
  <si>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</si>
  <si>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</si>
  <si>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</si>
  <si>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</si>
  <si>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</si>
  <si>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</si>
  <si>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</si>
  <si>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</si>
  <si>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</si>
  <si>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</si>
  <si>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</si>
  <si>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</si>
  <si>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</si>
  <si>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</si>
  <si>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</si>
  <si>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</si>
  <si>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</si>
  <si>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</si>
  <si>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</si>
  <si>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</si>
  <si>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</si>
  <si>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</si>
  <si>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</si>
  <si>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</si>
  <si>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</si>
  <si>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</si>
  <si>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</si>
  <si>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</si>
  <si>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</si>
  <si>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</si>
  <si>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</si>
  <si>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</si>
  <si>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</si>
  <si>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</si>
  <si>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</si>
  <si>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</si>
  <si>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</si>
  <si>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</si>
  <si>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</si>
  <si>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</si>
  <si>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</si>
  <si>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</si>
  <si>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</si>
  <si>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</si>
  <si>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</si>
  <si>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</si>
  <si>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</si>
  <si>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</si>
  <si>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</si>
  <si>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</si>
  <si>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</si>
  <si>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</si>
  <si>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</si>
  <si>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</si>
  <si>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</si>
  <si>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</si>
  <si>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</si>
  <si>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</si>
  <si>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</si>
  <si>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</si>
  <si>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</si>
  <si>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</si>
  <si>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</si>
  <si>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</si>
  <si>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</si>
  <si>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</si>
  <si>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</si>
  <si>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</si>
  <si>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</si>
  <si>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</si>
  <si>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</si>
  <si>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</si>
  <si>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</si>
  <si>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</si>
  <si>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</si>
  <si>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</si>
  <si>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</si>
  <si>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</si>
  <si>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</si>
  <si>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</si>
  <si>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</si>
  <si>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</si>
  <si>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</si>
  <si>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</si>
  <si>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</si>
  <si>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</si>
  <si>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</si>
  <si>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</si>
  <si>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</si>
  <si>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</si>
  <si>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</si>
  <si>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</si>
  <si>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</si>
  <si>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</si>
  <si>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</si>
  <si>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</si>
  <si>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</si>
  <si>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</si>
  <si>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</si>
  <si>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</si>
  <si>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</si>
  <si>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</si>
  <si>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</si>
  <si>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</si>
  <si>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</si>
  <si>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</si>
  <si>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</si>
  <si>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</si>
  <si>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</si>
  <si>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</si>
  <si>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</si>
  <si>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</si>
  <si>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</si>
  <si>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</si>
  <si>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</si>
  <si>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</si>
  <si>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</si>
  <si>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</si>
  <si>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</si>
  <si>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</si>
  <si>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</si>
  <si>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</si>
  <si>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</si>
  <si>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</si>
  <si>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</si>
  <si>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</si>
  <si>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</si>
  <si>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</si>
  <si>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</si>
  <si>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</si>
  <si>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</si>
  <si>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</si>
  <si>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</si>
  <si>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</si>
  <si>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</si>
  <si>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</si>
  <si>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</si>
  <si>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</si>
  <si>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</si>
  <si>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</si>
  <si>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</si>
  <si>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</si>
  <si>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</si>
  <si>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</si>
  <si>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</si>
  <si>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</si>
  <si>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</si>
  <si>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</si>
  <si>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</si>
  <si>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</si>
  <si>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</si>
  <si>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</si>
  <si>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</si>
  <si>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</si>
  <si>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</si>
  <si>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</si>
  <si>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</si>
  <si>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</si>
  <si>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</si>
  <si>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</si>
  <si>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</si>
  <si>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</si>
  <si>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</si>
  <si>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</si>
  <si>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</si>
  <si>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</si>
  <si>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</si>
  <si>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</si>
  <si>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</si>
  <si>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</si>
  <si>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</si>
  <si>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</si>
  <si>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</si>
  <si>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</si>
  <si>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</si>
  <si>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</si>
  <si>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</si>
  <si>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</si>
  <si>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</si>
  <si>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</si>
  <si>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</si>
  <si>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</si>
  <si>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</si>
  <si>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</si>
  <si>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</si>
  <si>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</si>
  <si>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</si>
  <si>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</si>
  <si>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</si>
  <si>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</si>
  <si>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</si>
  <si>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</si>
  <si>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</si>
  <si>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</si>
  <si>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</si>
  <si>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</si>
  <si>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</si>
  <si>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</si>
  <si>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</si>
  <si>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</si>
  <si>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</si>
  <si>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</si>
  <si>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</si>
  <si>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</si>
  <si>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</si>
  <si>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</si>
  <si>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</si>
  <si>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</si>
  <si>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</si>
  <si>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</si>
  <si>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</si>
  <si>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</si>
  <si>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</si>
  <si>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</si>
  <si>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</si>
  <si>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</si>
  <si>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</si>
  <si>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</si>
  <si>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</si>
  <si>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</si>
  <si>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</si>
  <si>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</si>
  <si>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</si>
  <si>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</si>
  <si>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</si>
  <si>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</si>
  <si>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</si>
  <si>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</si>
  <si>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</si>
  <si>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</si>
  <si>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</si>
  <si>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</si>
  <si>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</si>
  <si>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</si>
  <si>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</si>
  <si>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</si>
  <si>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</si>
  <si>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</si>
  <si>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</si>
  <si>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</si>
  <si>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</si>
  <si>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</si>
  <si>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</si>
  <si>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</si>
  <si>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</si>
  <si>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</si>
  <si>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</si>
  <si>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</si>
  <si>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</si>
  <si>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</si>
  <si>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</si>
  <si>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</si>
  <si>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</si>
  <si>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</si>
  <si>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</si>
  <si>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</si>
  <si>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</si>
  <si>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</si>
  <si>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</si>
  <si>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</si>
  <si>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</si>
  <si>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</si>
  <si>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</si>
  <si>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</si>
  <si>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</si>
  <si>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</si>
  <si>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</si>
  <si>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</si>
  <si>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</si>
  <si>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</si>
  <si>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</si>
  <si>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</si>
  <si>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</si>
  <si>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</si>
  <si>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</si>
  <si>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</si>
  <si>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</si>
  <si>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</si>
  <si>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</si>
  <si>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</si>
  <si>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</si>
  <si>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</si>
  <si>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</si>
  <si>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</si>
  <si>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</si>
  <si>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</si>
  <si>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</si>
  <si>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</si>
  <si>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</si>
  <si>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</si>
  <si>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</si>
  <si>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</si>
  <si>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</si>
  <si>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</si>
  <si>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</si>
  <si>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</si>
  <si>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</si>
  <si>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</si>
  <si>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</si>
  <si>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</si>
  <si>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</si>
  <si>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</si>
  <si>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</si>
  <si>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</si>
  <si>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</si>
  <si>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</si>
  <si>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</si>
  <si>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</si>
  <si>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</si>
  <si>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</si>
  <si>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</si>
  <si>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</si>
  <si>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</si>
  <si>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</si>
  <si>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</si>
  <si>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</si>
  <si>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</si>
  <si>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</si>
  <si>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</si>
  <si>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</si>
  <si>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</si>
  <si>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</si>
  <si>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</si>
  <si>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</si>
  <si>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</si>
  <si>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</si>
  <si>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</si>
  <si>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</si>
  <si>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</si>
  <si>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</si>
  <si>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</si>
  <si>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</si>
  <si>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</si>
  <si>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</si>
  <si>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</si>
  <si>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</si>
  <si>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</si>
  <si>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</si>
  <si>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</si>
  <si>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</si>
  <si>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</si>
  <si>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</si>
  <si>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</si>
  <si>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</si>
  <si>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</si>
  <si>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</si>
  <si>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</si>
  <si>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</si>
  <si>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</si>
  <si>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</si>
  <si>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</si>
  <si>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</si>
  <si>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</si>
  <si>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</si>
  <si>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</si>
  <si>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</si>
  <si>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</si>
  <si>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</si>
  <si>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</si>
  <si>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</si>
  <si>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</si>
  <si>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</si>
  <si>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</si>
  <si>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</si>
  <si>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</si>
  <si>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</si>
  <si>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</si>
  <si>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</si>
  <si>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</si>
  <si>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</si>
  <si>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</si>
  <si>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</si>
  <si>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</si>
  <si>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</si>
  <si>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</si>
  <si>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</si>
  <si>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</si>
  <si>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</si>
  <si>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</si>
  <si>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</si>
  <si>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</si>
  <si>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</si>
  <si>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</si>
  <si>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</si>
  <si>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</si>
  <si>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</si>
  <si>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</si>
  <si>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</si>
  <si>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</si>
  <si>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</si>
  <si>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</si>
  <si>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</si>
  <si>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</si>
  <si>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</si>
  <si>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</si>
  <si>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</si>
  <si>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</si>
  <si>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</si>
  <si>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</si>
  <si>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</si>
  <si>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</si>
  <si>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</si>
  <si>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</si>
  <si>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</si>
  <si>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</si>
  <si>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</si>
  <si>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</si>
  <si>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</si>
  <si>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</si>
  <si>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</si>
  <si>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</si>
  <si>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</si>
  <si>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</si>
  <si>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</si>
  <si>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</si>
  <si>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</si>
  <si>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</si>
  <si>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</si>
  <si>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</si>
  <si>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</si>
  <si>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</si>
  <si>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</si>
  <si>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</si>
  <si>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</si>
  <si>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</si>
  <si>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</si>
  <si>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</si>
  <si>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</si>
  <si>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</si>
  <si>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</si>
  <si>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</si>
  <si>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</si>
  <si>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</si>
  <si>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</si>
  <si>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</si>
  <si>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</si>
  <si>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</si>
  <si>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</si>
  <si>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</si>
  <si>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</si>
  <si>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</si>
  <si>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</si>
  <si>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</si>
  <si>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</si>
  <si>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</si>
  <si>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</si>
  <si>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</si>
  <si>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</si>
  <si>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</si>
  <si>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</si>
  <si>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</si>
  <si>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</si>
  <si>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</si>
  <si>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</si>
  <si>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</si>
  <si>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</si>
  <si>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</si>
  <si>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</si>
  <si>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</si>
  <si>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</si>
  <si>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</si>
  <si>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</si>
  <si>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</si>
  <si>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</si>
  <si>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</si>
  <si>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</si>
  <si>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</si>
  <si>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</si>
  <si>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</si>
  <si>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</si>
  <si>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</si>
  <si>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</si>
  <si>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</si>
  <si>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</si>
  <si>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</si>
  <si>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</si>
  <si>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</si>
  <si>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</si>
  <si>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</si>
  <si>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</si>
  <si>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</si>
  <si>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</si>
  <si>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</si>
  <si>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</si>
  <si>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</si>
  <si>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</si>
  <si>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</si>
  <si>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</si>
  <si>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</si>
  <si>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</si>
  <si>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</si>
  <si>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</si>
  <si>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</si>
  <si>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</si>
  <si>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</si>
  <si>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</si>
  <si>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</si>
  <si>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</si>
  <si>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</si>
  <si>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</si>
  <si>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</si>
  <si>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</si>
  <si>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</si>
  <si>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</si>
  <si>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</si>
  <si>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</si>
  <si>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</si>
  <si>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</si>
  <si>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</si>
  <si>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</si>
  <si>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</si>
  <si>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</si>
  <si>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</si>
  <si>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</si>
  <si>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</si>
  <si>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</si>
  <si>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</si>
  <si>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</si>
  <si>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</si>
  <si>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</si>
  <si>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</si>
  <si>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</si>
  <si>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</si>
  <si>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</si>
  <si>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</si>
  <si>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</si>
  <si>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</si>
  <si>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</si>
  <si>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</si>
  <si>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</si>
  <si>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</si>
  <si>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</si>
  <si>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</si>
  <si>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</si>
  <si>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</si>
  <si>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</si>
  <si>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</si>
  <si>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</si>
  <si>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</si>
  <si>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</si>
  <si>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</si>
  <si>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</si>
  <si>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</si>
  <si>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</si>
  <si>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</si>
  <si>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</si>
  <si>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</si>
  <si>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</si>
  <si>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</si>
  <si>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</si>
  <si>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</si>
  <si>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</si>
  <si>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</si>
  <si>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</si>
  <si>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</si>
  <si>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</si>
  <si>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</si>
  <si>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</si>
  <si>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</si>
  <si>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</si>
  <si>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</si>
  <si>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</si>
  <si>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</si>
  <si>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</si>
  <si>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</si>
  <si>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</si>
  <si>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</si>
  <si>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</si>
  <si>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</si>
  <si>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</si>
  <si>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</si>
  <si>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</si>
  <si>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</si>
  <si>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</si>
  <si>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</si>
  <si>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</si>
  <si>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</si>
  <si>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</si>
  <si>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</si>
  <si>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</si>
  <si>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</si>
  <si>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</si>
  <si>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</si>
  <si>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</si>
  <si>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</si>
  <si>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</si>
  <si>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</si>
  <si>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</si>
  <si>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</si>
  <si>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</si>
  <si>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</si>
  <si>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</si>
  <si>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</si>
  <si>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</si>
  <si>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</si>
  <si>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</si>
  <si>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</si>
  <si>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</si>
  <si>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</si>
  <si>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</si>
  <si>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</si>
  <si>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</si>
  <si>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</si>
  <si>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</si>
  <si>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</si>
  <si>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</si>
  <si>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</si>
  <si>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</si>
  <si>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</si>
  <si>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</si>
  <si>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</si>
  <si>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</si>
  <si>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</si>
  <si>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</si>
  <si>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</si>
  <si>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</si>
  <si>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</si>
  <si>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</si>
  <si>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</si>
  <si>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</si>
  <si>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</si>
  <si>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</si>
  <si>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</si>
  <si>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</si>
  <si>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</si>
  <si>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</si>
  <si>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</si>
  <si>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</si>
  <si>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</si>
  <si>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</si>
  <si>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</si>
  <si>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</si>
  <si>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</si>
  <si>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</si>
  <si>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</si>
  <si>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</si>
  <si>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</si>
  <si>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</si>
  <si>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</si>
  <si>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</si>
  <si>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</si>
  <si>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</si>
  <si>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</si>
  <si>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</si>
  <si>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</si>
  <si>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</si>
  <si>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</si>
  <si>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</si>
  <si>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</si>
  <si>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</si>
  <si>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</si>
  <si>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</si>
  <si>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</si>
  <si>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</si>
  <si>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</si>
  <si>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</si>
  <si>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</si>
  <si>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</si>
  <si>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</si>
  <si>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</si>
  <si>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</si>
  <si>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</si>
  <si>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</si>
  <si>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</si>
  <si>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</si>
  <si>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</si>
  <si>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</si>
  <si>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</si>
  <si>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</si>
  <si>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</si>
  <si>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</si>
  <si>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</si>
  <si>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</si>
  <si>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</si>
  <si>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</si>
  <si>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</si>
  <si>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</si>
  <si>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</si>
  <si>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</si>
  <si>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</si>
  <si>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</si>
  <si>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</si>
  <si>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</si>
  <si>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</si>
  <si>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</si>
  <si>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</si>
  <si>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</si>
  <si>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</si>
  <si>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</si>
  <si>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</si>
  <si>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</si>
  <si>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</si>
  <si>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</si>
  <si>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</si>
  <si>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</si>
  <si>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</si>
  <si>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</si>
  <si>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</si>
  <si>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</si>
  <si>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</si>
  <si>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</si>
  <si>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</si>
  <si>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</si>
  <si>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</si>
  <si>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</si>
  <si>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</si>
  <si>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</si>
  <si>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</si>
  <si>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</si>
  <si>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</si>
  <si>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</si>
  <si>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</si>
  <si>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</si>
  <si>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</si>
  <si>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</si>
  <si>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</si>
  <si>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</si>
  <si>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</si>
  <si>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</si>
  <si>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</si>
  <si>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</si>
  <si>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</si>
  <si>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</si>
  <si>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</si>
  <si>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</si>
  <si>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</si>
  <si>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</si>
  <si>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</si>
  <si>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</si>
  <si>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</si>
  <si>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</si>
  <si>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</si>
  <si>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</si>
  <si>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</si>
  <si>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</si>
  <si>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</si>
  <si>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</si>
  <si>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</si>
  <si>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</si>
  <si>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</si>
  <si>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</si>
  <si>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</si>
  <si>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</si>
  <si>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</si>
  <si>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</si>
  <si>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</si>
  <si>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</si>
  <si>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</si>
  <si>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</si>
  <si>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</si>
  <si>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</si>
  <si>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</si>
  <si>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</si>
  <si>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</si>
  <si>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</si>
  <si>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</si>
  <si>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</si>
  <si>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</si>
  <si>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</si>
  <si>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</si>
  <si>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</si>
  <si>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</si>
  <si>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</si>
  <si>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</si>
  <si>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</si>
  <si>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</si>
  <si>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</si>
  <si>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</si>
  <si>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</si>
  <si>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</si>
  <si>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</si>
  <si>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</si>
  <si>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</si>
  <si>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</si>
  <si>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</si>
  <si>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</si>
  <si>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</si>
  <si>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</si>
  <si>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</si>
  <si>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</si>
  <si>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</si>
  <si>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</si>
  <si>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</si>
  <si>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</si>
  <si>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</si>
  <si>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</si>
  <si>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</si>
  <si>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</si>
  <si>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</si>
  <si>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</si>
  <si>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</si>
  <si>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</si>
  <si>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</si>
  <si>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</si>
  <si>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</si>
  <si>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</si>
  <si>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</si>
  <si>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</si>
  <si>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</si>
  <si>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</si>
  <si>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</si>
  <si>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</si>
  <si>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</si>
  <si>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</si>
  <si>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</si>
  <si>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</si>
  <si>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</si>
  <si>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</si>
  <si>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</si>
  <si>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</si>
  <si>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</si>
  <si>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</si>
  <si>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</si>
  <si>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</si>
  <si>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</si>
  <si>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</si>
  <si>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</si>
  <si>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</si>
  <si>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</si>
  <si>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</si>
  <si>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</si>
  <si>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</si>
  <si>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</si>
  <si>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</si>
  <si>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</si>
  <si>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</si>
  <si>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</si>
  <si>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</si>
  <si>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</si>
  <si>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</si>
  <si>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</si>
  <si>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</si>
  <si>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</si>
  <si>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</si>
  <si>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</si>
  <si>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</si>
  <si>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</si>
  <si>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</si>
  <si>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</si>
  <si>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</si>
  <si>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</si>
  <si>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</si>
  <si>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</si>
  <si>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</si>
  <si>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</si>
  <si>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</si>
  <si>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</si>
  <si>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</si>
  <si>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</si>
  <si>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</si>
  <si>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</si>
  <si>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</si>
  <si>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</si>
  <si>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</si>
  <si>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</si>
  <si>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</si>
  <si>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</si>
  <si>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</si>
  <si>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</si>
  <si>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</si>
  <si>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</si>
  <si>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</si>
  <si>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</si>
  <si>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</si>
  <si>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</si>
  <si>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</si>
  <si>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</si>
  <si>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</si>
  <si>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</si>
  <si>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</si>
  <si>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</si>
  <si>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</si>
  <si>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</si>
  <si>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</si>
  <si>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</si>
  <si>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</si>
  <si>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</si>
  <si>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</si>
  <si>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</si>
  <si>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</si>
  <si>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</si>
  <si>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</si>
  <si>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</si>
  <si>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</si>
  <si>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</si>
  <si>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</si>
  <si>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</si>
  <si>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</si>
  <si>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</si>
  <si>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</si>
  <si>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</si>
  <si>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</si>
  <si>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</si>
  <si>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</si>
  <si>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</si>
  <si>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</si>
  <si>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</si>
  <si>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</si>
  <si>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</si>
  <si>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</si>
  <si>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</si>
  <si>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</si>
  <si>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</si>
  <si>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</si>
  <si>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</si>
  <si>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</si>
  <si>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</si>
  <si>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</si>
  <si>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</si>
  <si>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</si>
  <si>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</si>
  <si>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</si>
  <si>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</si>
  <si>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</si>
  <si>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</si>
  <si>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</si>
  <si>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</si>
  <si>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</si>
  <si>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</si>
  <si>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</si>
  <si>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</si>
  <si>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</si>
  <si>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</si>
  <si>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</si>
  <si>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</si>
  <si>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</si>
  <si>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</si>
  <si>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</si>
  <si>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</si>
  <si>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</si>
  <si>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</si>
  <si>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</si>
  <si>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</si>
  <si>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</si>
  <si>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</si>
  <si>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</si>
  <si>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</si>
  <si>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</si>
  <si>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</si>
  <si>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</si>
  <si>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</si>
  <si>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</si>
  <si>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</si>
  <si>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</si>
  <si>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</si>
  <si>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</si>
  <si>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</si>
  <si>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</si>
  <si>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</si>
  <si>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</si>
  <si>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</si>
  <si>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</si>
  <si>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</si>
  <si>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</si>
  <si>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</si>
  <si>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</si>
  <si>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</si>
  <si>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</si>
  <si>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</si>
  <si>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</si>
  <si>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</si>
  <si>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</si>
  <si>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</si>
  <si>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</si>
  <si>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</si>
  <si>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</si>
  <si>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</si>
  <si>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</si>
  <si>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</si>
  <si>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</si>
  <si>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</si>
  <si>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</si>
  <si>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</si>
  <si>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</si>
  <si>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</si>
  <si>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</si>
  <si>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</si>
  <si>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</si>
  <si>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</si>
  <si>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</si>
  <si>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</si>
  <si>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</si>
  <si>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</si>
  <si>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</si>
  <si>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</si>
  <si>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</si>
  <si>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</si>
  <si>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</si>
  <si>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</si>
  <si>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</si>
  <si>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</si>
  <si>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</si>
  <si>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</si>
  <si>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</si>
  <si>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</si>
  <si>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</si>
  <si>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</si>
  <si>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</si>
  <si>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</si>
  <si>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</si>
  <si>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</si>
  <si>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</si>
  <si>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</si>
  <si>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</si>
  <si>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</si>
  <si>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</si>
  <si>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</si>
  <si>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</si>
  <si>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</si>
  <si>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</si>
  <si>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</si>
  <si>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</si>
  <si>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</si>
  <si>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</si>
  <si>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</si>
  <si>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</si>
  <si>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</si>
  <si>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</si>
  <si>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</si>
  <si>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</si>
  <si>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</si>
  <si>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</si>
  <si>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</si>
  <si>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</si>
  <si>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</si>
  <si>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</si>
  <si>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</si>
  <si>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</si>
  <si>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</si>
  <si>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</si>
  <si>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</si>
  <si>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</si>
  <si>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</si>
  <si>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</si>
  <si>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</si>
  <si>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</si>
  <si>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</si>
  <si>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</si>
  <si>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</si>
  <si>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</si>
  <si>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</si>
  <si>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</si>
  <si>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</si>
  <si>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</si>
  <si>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</si>
  <si>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</si>
  <si>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</si>
  <si>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</si>
  <si>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</si>
  <si>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</si>
  <si>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</si>
  <si>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</si>
  <si>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</si>
  <si>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</si>
  <si>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</si>
  <si>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</si>
  <si>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</si>
  <si>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</si>
  <si>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</si>
  <si>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</si>
  <si>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</si>
  <si>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</si>
  <si>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</si>
  <si>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</si>
  <si>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</si>
  <si>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</si>
  <si>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</si>
  <si>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</si>
  <si>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</si>
  <si>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</si>
  <si>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</si>
  <si>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</si>
  <si>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</si>
  <si>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</si>
  <si>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</si>
  <si>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</si>
  <si>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</si>
  <si>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</si>
  <si>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</si>
  <si>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</si>
  <si>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</si>
  <si>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</si>
  <si>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</si>
  <si>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</si>
  <si>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</si>
  <si>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</si>
  <si>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</si>
  <si>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</si>
  <si>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</si>
  <si>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</si>
  <si>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</si>
  <si>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</si>
  <si>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</si>
  <si>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</si>
  <si>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</si>
  <si>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</si>
  <si>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</si>
  <si>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</si>
  <si>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</si>
  <si>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</si>
  <si>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</si>
  <si>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</si>
  <si>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</si>
  <si>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</si>
  <si>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</si>
  <si>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</si>
  <si>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</si>
  <si>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</si>
  <si>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</si>
  <si>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</si>
  <si>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</si>
  <si>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</si>
  <si>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</si>
  <si>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</si>
  <si>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</si>
  <si>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</si>
  <si>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</si>
  <si>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</si>
  <si>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</si>
  <si>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</si>
  <si>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</si>
  <si>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</si>
  <si>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</si>
  <si>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</si>
  <si>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</si>
  <si>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</si>
  <si>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</si>
  <si>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</si>
  <si>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</si>
  <si>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</si>
  <si>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</si>
  <si>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</si>
  <si>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</si>
  <si>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</si>
  <si>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</si>
  <si>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</si>
  <si>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</si>
  <si>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</si>
  <si>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</si>
  <si>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</si>
  <si>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</si>
  <si>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</si>
  <si>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</si>
  <si>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</si>
  <si>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</si>
  <si>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</si>
  <si>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</si>
  <si>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</si>
  <si>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</si>
  <si>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</si>
  <si>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</si>
  <si>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</si>
  <si>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</si>
  <si>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</si>
  <si>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</si>
  <si>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</si>
  <si>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</si>
  <si>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</si>
  <si>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</si>
  <si>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</si>
  <si>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</si>
  <si>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</si>
  <si>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</si>
  <si>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</si>
  <si>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</si>
  <si>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</si>
  <si>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</si>
  <si>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</si>
  <si>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</si>
  <si>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</si>
  <si>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</si>
  <si>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</si>
  <si>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</si>
  <si>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</si>
  <si>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</si>
  <si>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</si>
  <si>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</si>
  <si>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</si>
  <si>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</si>
  <si>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</si>
  <si>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</si>
  <si>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</si>
  <si>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</si>
  <si>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</si>
  <si>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</si>
  <si>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</si>
  <si>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</si>
  <si>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</si>
  <si>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</si>
  <si>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</si>
  <si>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</si>
  <si>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</si>
  <si>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</si>
  <si>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</si>
  <si>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</si>
  <si>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</si>
  <si>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</si>
  <si>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</si>
  <si>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</si>
  <si>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</si>
  <si>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</si>
  <si>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</si>
  <si>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</si>
  <si>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</si>
  <si>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</si>
  <si>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</si>
  <si>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</si>
  <si>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</si>
  <si>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</si>
  <si>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</si>
  <si>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</si>
  <si>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</si>
  <si>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</si>
  <si>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</si>
  <si>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</si>
  <si>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</si>
  <si>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</si>
  <si>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</si>
  <si>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</si>
  <si>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</si>
  <si>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</si>
  <si>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</si>
  <si>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</si>
  <si>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</si>
  <si>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</si>
  <si>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</si>
  <si>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</si>
  <si>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</si>
  <si>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</si>
  <si>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</si>
  <si>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</si>
  <si>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</si>
  <si>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</si>
  <si>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</si>
  <si>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</si>
  <si>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</si>
  <si>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</si>
  <si>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</si>
  <si>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</si>
  <si>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</si>
  <si>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</si>
  <si>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</si>
  <si>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</si>
  <si>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</si>
  <si>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</si>
  <si>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</si>
  <si>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</si>
  <si>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</si>
  <si>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</si>
  <si>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</si>
  <si>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</si>
  <si>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</si>
  <si>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</si>
  <si>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</si>
  <si>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</si>
  <si>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</si>
  <si>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</si>
  <si>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</si>
  <si>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</si>
  <si>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</si>
  <si>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</si>
  <si>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</si>
  <si>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</si>
  <si>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</si>
  <si>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</si>
  <si>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</si>
  <si>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</si>
  <si>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</si>
  <si>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</si>
  <si>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</si>
  <si>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</si>
  <si>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</si>
  <si>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</si>
  <si>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</si>
  <si>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</si>
  <si>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</si>
  <si>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</si>
  <si>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</si>
  <si>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</si>
  <si>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</si>
  <si>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</si>
  <si>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</si>
  <si>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</si>
  <si>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</si>
  <si>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</si>
  <si>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</si>
  <si>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</si>
  <si>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</si>
  <si>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</si>
  <si>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</si>
  <si>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</si>
  <si>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</si>
  <si>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</si>
  <si>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</si>
  <si>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</si>
  <si>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</si>
  <si>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</si>
  <si>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</si>
  <si>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</si>
  <si>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</si>
  <si>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</si>
  <si>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</si>
  <si>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</si>
  <si>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</si>
  <si>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</si>
  <si>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</si>
  <si>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</si>
  <si>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</si>
  <si>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</si>
  <si>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</si>
  <si>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</si>
  <si>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</si>
  <si>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</si>
  <si>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</si>
  <si>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</si>
  <si>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</si>
  <si>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</si>
  <si>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</si>
  <si>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</si>
  <si>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</si>
  <si>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</si>
  <si>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</si>
  <si>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</si>
  <si>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</si>
  <si>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</si>
  <si>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</si>
  <si>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</si>
  <si>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</si>
  <si>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</si>
  <si>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</si>
  <si>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</si>
  <si>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</si>
  <si>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</si>
  <si>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</si>
  <si>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</si>
  <si>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</si>
  <si>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</si>
  <si>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</si>
  <si>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</si>
  <si>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</si>
  <si>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</si>
  <si>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</si>
  <si>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</si>
  <si>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</si>
  <si>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</si>
  <si>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</si>
  <si>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</si>
  <si>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</si>
  <si>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</si>
  <si>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</si>
  <si>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</si>
  <si>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</si>
  <si>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</si>
  <si>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</si>
  <si>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</si>
  <si>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</si>
  <si>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</si>
  <si>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</si>
  <si>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</si>
  <si>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</si>
  <si>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</si>
  <si>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</si>
  <si>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</si>
  <si>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</si>
  <si>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</si>
  <si>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</si>
  <si>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</si>
  <si>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</si>
  <si>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</si>
  <si>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</si>
  <si>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</si>
  <si>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</si>
  <si>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</si>
  <si>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</si>
  <si>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</si>
  <si>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</si>
  <si>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</si>
  <si>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</si>
  <si>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</si>
  <si>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</si>
  <si>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</si>
  <si>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</si>
  <si>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</si>
  <si>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</si>
  <si>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</si>
  <si>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</si>
  <si>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</si>
  <si>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</si>
  <si>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</si>
  <si>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</si>
  <si>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</si>
  <si>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</si>
  <si>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</si>
  <si>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</si>
  <si>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</si>
  <si>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</si>
  <si>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</si>
  <si>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</si>
  <si>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</si>
  <si>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</si>
  <si>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</si>
  <si>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</si>
  <si>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</si>
  <si>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</si>
  <si>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</si>
  <si>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</si>
  <si>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</si>
  <si>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</si>
  <si>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</si>
  <si>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</si>
  <si>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</si>
  <si>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</si>
  <si>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</si>
  <si>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</si>
  <si>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</si>
  <si>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</si>
  <si>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</si>
  <si>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</si>
  <si>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</si>
  <si>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</si>
  <si>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</si>
  <si>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</si>
  <si>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</si>
  <si>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</si>
  <si>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</si>
  <si>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</si>
  <si>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</si>
  <si>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</si>
  <si>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</si>
  <si>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</si>
  <si>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</si>
  <si>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</si>
  <si>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</si>
  <si>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</si>
  <si>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</si>
  <si>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</si>
  <si>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</si>
  <si>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</si>
  <si>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</si>
  <si>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</si>
  <si>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</si>
  <si>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</si>
  <si>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</si>
  <si>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</si>
  <si>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</si>
  <si>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</si>
  <si>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</si>
  <si>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</si>
  <si>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</si>
  <si>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</si>
  <si>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</si>
  <si>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</si>
  <si>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</si>
  <si>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</si>
  <si>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</si>
  <si>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</si>
  <si>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</si>
  <si>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</si>
  <si>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</si>
  <si>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</si>
  <si>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</si>
  <si>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</si>
  <si>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</si>
  <si>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</si>
  <si>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</si>
  <si>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</si>
  <si>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</si>
  <si>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</si>
  <si>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</si>
  <si>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</si>
  <si>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</si>
  <si>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</si>
  <si>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</si>
  <si>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</si>
  <si>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</si>
  <si>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</si>
  <si>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</si>
  <si>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</si>
  <si>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</si>
  <si>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</si>
  <si>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</si>
  <si>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</si>
  <si>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</si>
  <si>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</si>
  <si>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</si>
  <si>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</si>
  <si>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</si>
  <si>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</si>
  <si>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</si>
  <si>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</si>
  <si>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</si>
  <si>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</si>
  <si>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</si>
  <si>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</si>
  <si>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</si>
  <si>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</si>
  <si>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</si>
  <si>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</si>
  <si>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</si>
  <si>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</si>
  <si>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</si>
  <si>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</si>
  <si>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</si>
  <si>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</si>
  <si>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</si>
  <si>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</si>
  <si>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</si>
  <si>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</si>
  <si>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</si>
  <si>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</si>
  <si>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</si>
  <si>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</si>
  <si>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</si>
  <si>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</si>
  <si>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</si>
  <si>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</si>
  <si>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</si>
  <si>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</si>
  <si>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</si>
  <si>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</si>
  <si>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</si>
  <si>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</si>
  <si>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</si>
  <si>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</si>
  <si>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</si>
  <si>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</si>
  <si>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</si>
  <si>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</si>
  <si>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</si>
  <si>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</si>
  <si>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</si>
  <si>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</si>
  <si>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</si>
  <si>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</si>
  <si>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</si>
  <si>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</si>
  <si>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</si>
  <si>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</si>
  <si>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</si>
  <si>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</si>
  <si>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</si>
  <si>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</si>
  <si>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</si>
  <si>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</si>
  <si>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</si>
  <si>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</si>
  <si>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</si>
  <si>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</si>
  <si>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</si>
  <si>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</si>
  <si>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</si>
  <si>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</si>
  <si>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</si>
  <si>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</si>
  <si>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</si>
  <si>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</si>
  <si>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</si>
  <si>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</si>
  <si>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</si>
  <si>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</si>
  <si>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</si>
  <si>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</si>
  <si>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</si>
  <si>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</si>
  <si>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</si>
  <si>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</si>
  <si>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</si>
  <si>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</si>
  <si>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</si>
  <si>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</si>
  <si>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</si>
  <si>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</si>
  <si>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</si>
  <si>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</si>
  <si>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</si>
  <si>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</si>
  <si>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</si>
  <si>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</si>
  <si>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</si>
  <si>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</si>
  <si>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</si>
  <si>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</si>
  <si>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</si>
  <si>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</si>
  <si>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</si>
  <si>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</si>
  <si>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</si>
  <si>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</si>
  <si>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</si>
  <si>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</si>
  <si>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</si>
  <si>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</si>
  <si>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</si>
  <si>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</si>
  <si>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</si>
  <si>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</si>
  <si>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</si>
  <si>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</si>
  <si>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</si>
  <si>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</si>
  <si>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</si>
  <si>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</si>
  <si>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</si>
  <si>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</si>
  <si>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</si>
  <si>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</si>
  <si>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</si>
  <si>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</si>
  <si>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</si>
  <si>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</si>
  <si>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</si>
  <si>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</si>
  <si>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</si>
  <si>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</si>
  <si>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</si>
  <si>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</si>
  <si>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</si>
  <si>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</si>
  <si>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</si>
  <si>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</si>
  <si>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</si>
  <si>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</si>
  <si>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</si>
  <si>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</si>
  <si>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</si>
  <si>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</si>
  <si>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</si>
  <si>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</si>
  <si>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</si>
  <si>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</si>
  <si>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</si>
  <si>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</si>
  <si>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</si>
  <si>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</si>
  <si>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</si>
  <si>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</si>
  <si>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</si>
  <si>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</si>
  <si>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</si>
  <si>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</si>
  <si>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</si>
  <si>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</si>
  <si>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</si>
  <si>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</si>
  <si>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</si>
  <si>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</si>
  <si>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</si>
  <si>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</si>
  <si>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</si>
  <si>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</si>
  <si>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</si>
  <si>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</si>
  <si>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</si>
  <si>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</si>
  <si>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</si>
  <si>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</si>
  <si>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</si>
  <si>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</si>
  <si>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</si>
  <si>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</si>
  <si>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</si>
  <si>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</si>
  <si>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</si>
  <si>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</si>
  <si>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</si>
  <si>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</si>
  <si>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</si>
  <si>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</si>
  <si>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</si>
  <si>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</si>
  <si>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</si>
  <si>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</si>
  <si>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</si>
  <si>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</si>
  <si>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</si>
  <si>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</si>
  <si>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</si>
  <si>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</si>
  <si>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</si>
  <si>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</si>
  <si>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</si>
  <si>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</si>
  <si>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</si>
  <si>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</si>
  <si>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</si>
  <si>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</si>
  <si>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</si>
  <si>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</si>
  <si>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</si>
  <si>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</si>
  <si>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</si>
  <si>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</si>
  <si>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</si>
  <si>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</si>
  <si>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</si>
  <si>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</si>
  <si>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</si>
  <si>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</si>
  <si>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</si>
  <si>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</si>
  <si>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</si>
  <si>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</si>
  <si>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</si>
  <si>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</si>
  <si>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</si>
  <si>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</si>
  <si>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</si>
  <si>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</si>
  <si>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</si>
  <si>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</si>
  <si>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</si>
  <si>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</si>
  <si>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</si>
  <si>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</si>
  <si>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</si>
  <si>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</si>
  <si>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</si>
  <si>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</si>
  <si>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</si>
  <si>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</si>
  <si>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</si>
  <si>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</si>
  <si>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</si>
  <si>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</si>
  <si>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</si>
  <si>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</si>
  <si>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</si>
  <si>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</si>
  <si>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</si>
  <si>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</si>
  <si>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</si>
  <si>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</si>
  <si>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</si>
  <si>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</si>
  <si>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</si>
  <si>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</si>
  <si>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</si>
  <si>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</si>
  <si>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</si>
  <si>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</si>
  <si>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</si>
  <si>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</si>
  <si>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</si>
  <si>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</si>
  <si>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</si>
  <si>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</si>
  <si>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</si>
  <si>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</si>
  <si>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</si>
  <si>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</si>
  <si>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</si>
  <si>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</si>
  <si>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</si>
  <si>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</si>
  <si>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</si>
  <si>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</si>
  <si>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</si>
  <si>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</si>
  <si>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</si>
  <si>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</si>
  <si>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</si>
  <si>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</si>
  <si>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</si>
  <si>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</si>
  <si>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</si>
  <si>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</si>
  <si>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</si>
  <si>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</si>
  <si>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</si>
  <si>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</si>
  <si>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</si>
  <si>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</si>
  <si>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</si>
  <si>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</si>
  <si>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</si>
  <si>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</si>
  <si>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</si>
  <si>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</si>
  <si>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</si>
  <si>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</si>
  <si>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</si>
  <si>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</si>
  <si>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</si>
  <si>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</si>
  <si>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</si>
  <si>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</si>
  <si>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</si>
  <si>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</si>
  <si>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</si>
  <si>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</si>
  <si>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</si>
  <si>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</si>
  <si>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</si>
  <si>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</si>
  <si>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</si>
  <si>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</si>
  <si>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</si>
  <si>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</si>
  <si>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</si>
  <si>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</si>
  <si>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</si>
  <si>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</si>
  <si>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</si>
  <si>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</si>
  <si>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</si>
  <si>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</si>
  <si>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</si>
  <si>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</si>
  <si>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</si>
  <si>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</si>
  <si>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</si>
  <si>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</si>
  <si>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</si>
  <si>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</si>
  <si>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</si>
  <si>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</si>
  <si>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</si>
  <si>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</si>
  <si>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</si>
  <si>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</si>
  <si>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</si>
  <si>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</si>
  <si>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</si>
  <si>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</si>
  <si>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</si>
  <si>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</si>
  <si>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</si>
  <si>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</si>
  <si>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</si>
  <si>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</si>
  <si>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</si>
  <si>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</si>
  <si>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</si>
  <si>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</si>
  <si>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</si>
  <si>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</si>
  <si>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</si>
  <si>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</si>
  <si>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</si>
  <si>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</si>
  <si>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</si>
  <si>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</si>
  <si>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</si>
  <si>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</si>
  <si>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</si>
  <si>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</si>
  <si>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</si>
  <si>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</si>
  <si>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</si>
  <si>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</si>
  <si>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</si>
  <si>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</si>
  <si>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</si>
  <si>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</si>
  <si>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</si>
  <si>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</si>
  <si>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</si>
  <si>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</si>
  <si>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</si>
  <si>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</si>
  <si>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</si>
  <si>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</si>
  <si>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</si>
  <si>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</si>
  <si>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</si>
  <si>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</si>
  <si>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</si>
  <si>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</si>
  <si>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</si>
  <si>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</si>
  <si>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</si>
  <si>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</si>
  <si>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</si>
  <si>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</si>
  <si>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</si>
  <si>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</si>
  <si>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</si>
  <si>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</si>
  <si>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</si>
  <si>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</si>
  <si>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</si>
  <si>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</si>
  <si>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</si>
  <si>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</si>
  <si>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</si>
  <si>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</si>
  <si>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</si>
  <si>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</si>
  <si>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</si>
  <si>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</si>
  <si>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</si>
  <si>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</si>
  <si>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</si>
  <si>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</si>
  <si>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</si>
  <si>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</si>
  <si>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</si>
  <si>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</si>
  <si>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</si>
  <si>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</si>
  <si>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</si>
  <si>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</si>
  <si>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</si>
  <si>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</si>
  <si>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</si>
  <si>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</si>
  <si>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</si>
  <si>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</si>
  <si>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</si>
  <si>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</si>
  <si>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</si>
  <si>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</si>
  <si>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</si>
  <si>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</si>
  <si>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</si>
  <si>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</si>
  <si>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</si>
  <si>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</si>
  <si>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</si>
  <si>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</si>
  <si>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</si>
  <si>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</si>
  <si>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</si>
  <si>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</si>
  <si>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</si>
  <si>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</si>
  <si>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</si>
  <si>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</si>
  <si>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</si>
  <si>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</si>
  <si>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</si>
  <si>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</si>
  <si>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</si>
  <si>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</si>
  <si>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</si>
  <si>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</si>
  <si>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</si>
  <si>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</si>
  <si>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</si>
  <si>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</si>
  <si>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</si>
  <si>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</si>
  <si>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</si>
  <si>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</si>
  <si>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</si>
  <si>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</si>
  <si>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</si>
  <si>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</si>
  <si>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</si>
  <si>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</si>
  <si>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</si>
  <si>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</si>
  <si>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</si>
  <si>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</si>
  <si>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</si>
  <si>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</si>
  <si>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</si>
  <si>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</si>
  <si>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</si>
  <si>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</si>
  <si>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</si>
  <si>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</si>
  <si>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</si>
  <si>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</si>
  <si>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</si>
  <si>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</si>
  <si>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</si>
  <si>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</si>
  <si>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</si>
  <si>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</si>
  <si>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</si>
  <si>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</si>
  <si>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</si>
  <si>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</si>
  <si>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</si>
  <si>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</si>
  <si>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</si>
  <si>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</si>
  <si>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</si>
  <si>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</si>
  <si>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</si>
  <si>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</si>
  <si>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</si>
  <si>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</si>
  <si>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</si>
  <si>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</si>
  <si>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</si>
  <si>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</si>
  <si>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</si>
  <si>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</si>
  <si>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</si>
  <si>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</si>
  <si>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</si>
  <si>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</si>
  <si>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</si>
  <si>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</si>
  <si>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</si>
  <si>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</si>
  <si>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</si>
  <si>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</si>
  <si>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</si>
  <si>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</si>
  <si>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</si>
  <si>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</si>
  <si>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</si>
  <si>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</si>
  <si>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</si>
  <si>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</si>
  <si>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</si>
  <si>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</si>
  <si>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</si>
  <si>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</si>
  <si>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</si>
  <si>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</si>
  <si>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</si>
  <si>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</si>
  <si>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</si>
  <si>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</si>
  <si>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</si>
  <si>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</si>
  <si>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</si>
  <si>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</si>
  <si>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</si>
  <si>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</si>
  <si>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</si>
  <si>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</si>
  <si>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</si>
  <si>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</si>
  <si>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</si>
  <si>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</si>
  <si>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</si>
  <si>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</si>
  <si>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</si>
  <si>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</si>
  <si>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</si>
  <si>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</si>
  <si>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</si>
  <si>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</si>
  <si>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</si>
  <si>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</si>
  <si>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</si>
  <si>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</si>
  <si>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</si>
  <si>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</si>
  <si>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</si>
  <si>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</si>
  <si>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</si>
  <si>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</si>
  <si>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</si>
  <si>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</si>
  <si>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</si>
  <si>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</si>
  <si>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</si>
  <si>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</si>
  <si>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</si>
  <si>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</si>
  <si>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</si>
  <si>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</si>
  <si>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</si>
  <si>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</si>
  <si>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</si>
  <si>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</si>
  <si>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</si>
  <si>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</si>
  <si>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</si>
  <si>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</si>
  <si>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</si>
  <si>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</si>
  <si>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</si>
  <si>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</si>
  <si>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</si>
  <si>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</si>
  <si>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</si>
  <si>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</si>
  <si>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</si>
  <si>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</si>
  <si>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</si>
  <si>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</si>
  <si>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</si>
  <si>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</si>
  <si>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</si>
  <si>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</si>
  <si>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</si>
  <si>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</si>
  <si>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</si>
  <si>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</si>
  <si>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</si>
  <si>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</si>
  <si>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</si>
  <si>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</si>
  <si>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</si>
  <si>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</si>
  <si>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</si>
  <si>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</si>
  <si>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</si>
  <si>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</si>
  <si>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</si>
  <si>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</si>
  <si>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</si>
  <si>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</si>
  <si>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</si>
  <si>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</si>
  <si>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</si>
  <si>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</si>
  <si>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</si>
  <si>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</si>
  <si>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</si>
  <si>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</si>
  <si>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</si>
  <si>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</si>
  <si>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</si>
  <si>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</si>
  <si>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</si>
  <si>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</si>
  <si>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</si>
  <si>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</si>
  <si>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</si>
  <si>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</si>
  <si>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</si>
  <si>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</si>
  <si>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</si>
  <si>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</si>
  <si>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</si>
  <si>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</si>
  <si>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</si>
  <si>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</si>
  <si>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</si>
  <si>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</si>
  <si>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</si>
  <si>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</si>
  <si>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</si>
  <si>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</si>
  <si>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</si>
  <si>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</si>
  <si>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</si>
  <si>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</si>
  <si>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</si>
  <si>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</si>
  <si>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</si>
  <si>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</si>
  <si>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</si>
  <si>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</si>
  <si>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</si>
  <si>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</si>
  <si>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</si>
  <si>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</si>
  <si>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</si>
  <si>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</si>
  <si>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</si>
  <si>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</si>
  <si>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</si>
  <si>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</si>
  <si>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</si>
  <si>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</si>
  <si>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</si>
  <si>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</si>
  <si>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</si>
  <si>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</si>
  <si>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</si>
  <si>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</si>
  <si>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</si>
  <si>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</si>
  <si>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</si>
  <si>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</si>
  <si>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</si>
  <si>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</si>
  <si>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</si>
  <si>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</si>
  <si>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</si>
  <si>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</si>
  <si>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</si>
  <si>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</si>
  <si>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</si>
  <si>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</si>
  <si>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</si>
  <si>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</si>
  <si>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</si>
  <si>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</si>
  <si>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</si>
  <si>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</si>
  <si>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</si>
  <si>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</si>
  <si>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</si>
  <si>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</si>
  <si>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</si>
  <si>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</si>
  <si>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</si>
  <si>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</si>
  <si>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</si>
  <si>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</si>
  <si>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</si>
  <si>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</si>
  <si>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</si>
  <si>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</si>
  <si>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</si>
  <si>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</si>
  <si>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</si>
  <si>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</si>
  <si>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</si>
  <si>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</si>
  <si>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</si>
  <si>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</si>
  <si>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</si>
  <si>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</si>
  <si>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</si>
  <si>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</si>
  <si>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</si>
  <si>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</si>
  <si>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</si>
  <si>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</si>
  <si>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</si>
  <si>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</si>
  <si>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</si>
  <si>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</si>
  <si>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</si>
  <si>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</si>
  <si>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</si>
  <si>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</si>
  <si>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</si>
  <si>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</si>
  <si>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</si>
  <si>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</si>
  <si>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</si>
  <si>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</si>
  <si>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</si>
  <si>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</si>
  <si>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</si>
  <si>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</si>
  <si>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</si>
  <si>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</si>
  <si>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</si>
  <si>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</si>
  <si>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</si>
  <si>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</si>
  <si>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</si>
  <si>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</si>
  <si>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</si>
  <si>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</si>
  <si>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</si>
  <si>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</si>
  <si>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</si>
  <si>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</si>
  <si>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</si>
  <si>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</si>
  <si>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</si>
  <si>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</si>
  <si>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</si>
  <si>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</si>
  <si>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</si>
  <si>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</si>
  <si>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</si>
  <si>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</si>
  <si>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</si>
  <si>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</si>
  <si>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</si>
  <si>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</si>
  <si>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</si>
  <si>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</si>
  <si>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</si>
  <si>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</si>
  <si>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</si>
  <si>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</si>
  <si>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</si>
  <si>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</si>
  <si>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</si>
  <si>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</si>
  <si>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</si>
  <si>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</si>
  <si>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</si>
  <si>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</si>
  <si>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</si>
  <si>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</si>
  <si>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</si>
  <si>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</si>
  <si>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</si>
  <si>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</si>
  <si>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</si>
  <si>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</si>
  <si>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</si>
  <si>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</si>
  <si>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</si>
  <si>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</si>
  <si>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</si>
  <si>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</si>
  <si>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</si>
  <si>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</si>
  <si>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</si>
  <si>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</si>
  <si>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</si>
  <si>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</si>
  <si>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</si>
  <si>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</si>
  <si>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</si>
  <si>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</si>
  <si>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</si>
  <si>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</si>
  <si>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</si>
  <si>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</si>
  <si>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</si>
  <si>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</si>
  <si>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</si>
  <si>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</si>
  <si>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</si>
  <si>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</si>
  <si>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</si>
  <si>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</si>
  <si>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</si>
  <si>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</si>
  <si>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</si>
  <si>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</si>
  <si>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</si>
  <si>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</si>
  <si>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</si>
  <si>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</si>
  <si>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</si>
  <si>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</si>
  <si>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</si>
  <si>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</si>
  <si>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</si>
  <si>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</si>
  <si>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</si>
  <si>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</si>
  <si>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</si>
  <si>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</si>
  <si>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</si>
  <si>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</si>
  <si>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</si>
  <si>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</si>
  <si>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</si>
  <si>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</si>
  <si>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</si>
  <si>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</si>
  <si>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</si>
  <si>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</si>
  <si>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</si>
  <si>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</si>
  <si>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</si>
  <si>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</si>
  <si>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</si>
  <si>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</si>
  <si>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</si>
  <si>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</si>
  <si>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</si>
  <si>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</si>
  <si>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</si>
  <si>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</si>
  <si>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</si>
  <si>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</si>
  <si>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</si>
  <si>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</si>
  <si>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</si>
  <si>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</si>
  <si>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</si>
  <si>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</si>
  <si>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</si>
  <si>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</si>
  <si>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</si>
  <si>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</si>
  <si>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</si>
  <si>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</si>
  <si>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</si>
  <si>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</si>
  <si>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</si>
  <si>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</si>
  <si>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</si>
  <si>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</si>
  <si>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</si>
  <si>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</si>
  <si>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</si>
  <si>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</si>
  <si>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</si>
  <si>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</si>
  <si>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</si>
  <si>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</si>
  <si>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</si>
  <si>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</si>
  <si>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</si>
  <si>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</si>
  <si>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</si>
  <si>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</si>
  <si>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</si>
  <si>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</si>
  <si>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</si>
  <si>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</si>
  <si>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</si>
  <si>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</si>
  <si>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</si>
  <si>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</si>
  <si>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</si>
  <si>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</si>
  <si>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</si>
  <si>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</si>
  <si>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</si>
  <si>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</si>
  <si>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</si>
  <si>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</si>
  <si>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</si>
  <si>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</si>
  <si>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</si>
  <si>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</si>
  <si>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</si>
  <si>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</si>
  <si>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</si>
  <si>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</si>
  <si>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</si>
  <si>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</si>
  <si>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</si>
  <si>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</si>
  <si>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</si>
  <si>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</si>
  <si>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</si>
  <si>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</si>
  <si>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</si>
  <si>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</si>
  <si>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</si>
  <si>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</si>
  <si>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</si>
  <si>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</si>
  <si>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</si>
  <si>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</si>
  <si>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</si>
  <si>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</si>
  <si>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</si>
  <si>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</si>
  <si>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</si>
  <si>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</si>
  <si>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</si>
  <si>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</si>
  <si>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</si>
  <si>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</si>
  <si>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</si>
  <si>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</si>
  <si>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</si>
  <si>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</si>
  <si>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</si>
  <si>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</si>
  <si>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</si>
  <si>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</si>
  <si>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</si>
  <si>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</si>
  <si>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</si>
  <si>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</si>
  <si>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</si>
  <si>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</si>
  <si>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</si>
  <si>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</si>
  <si>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</si>
  <si>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</si>
  <si>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</si>
  <si>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</si>
  <si>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</si>
  <si>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</si>
  <si>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</si>
  <si>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</si>
  <si>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</si>
  <si>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</si>
  <si>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</si>
  <si>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</si>
  <si>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</si>
  <si>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</si>
  <si>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</si>
  <si>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</si>
  <si>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</si>
  <si>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</si>
  <si>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</si>
  <si>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</si>
  <si>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</si>
  <si>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</si>
  <si>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</si>
  <si>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</si>
  <si>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</si>
  <si>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</si>
  <si>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</si>
  <si>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</si>
  <si>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</si>
  <si>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</si>
  <si>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</si>
  <si>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</si>
  <si>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</si>
  <si>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</si>
  <si>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</si>
  <si>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</si>
  <si>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</si>
  <si>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</si>
  <si>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</si>
  <si>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</si>
  <si>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</si>
  <si>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</si>
  <si>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</si>
  <si>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</si>
  <si>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</si>
  <si>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</si>
  <si>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</si>
  <si>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</si>
  <si>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</si>
  <si>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</si>
  <si>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</si>
  <si>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</si>
  <si>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</si>
  <si>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</si>
  <si>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</si>
  <si>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</si>
  <si>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</si>
  <si>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</si>
  <si>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</si>
  <si>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</si>
  <si>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</si>
  <si>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</si>
  <si>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</si>
  <si>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</si>
  <si>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</si>
  <si>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</si>
  <si>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</si>
  <si>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</si>
  <si>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</si>
  <si>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</si>
  <si>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</si>
  <si>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</si>
  <si>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</si>
  <si>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</si>
  <si>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</si>
  <si>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</si>
  <si>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</si>
  <si>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</si>
  <si>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</si>
  <si>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</si>
  <si>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</si>
  <si>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</si>
  <si>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</si>
  <si>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</si>
  <si>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</si>
  <si>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</si>
  <si>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</si>
  <si>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</si>
  <si>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</si>
  <si>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</si>
  <si>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</si>
  <si>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</si>
  <si>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</si>
  <si>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</si>
  <si>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</si>
  <si>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</si>
  <si>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</si>
  <si>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</si>
  <si>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</si>
  <si>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</si>
  <si>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</si>
  <si>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</si>
  <si>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</si>
  <si>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</si>
  <si>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</si>
  <si>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</si>
  <si>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</si>
  <si>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</si>
  <si>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</si>
  <si>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</si>
  <si>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</si>
  <si>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</si>
  <si>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</si>
  <si>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</si>
  <si>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</si>
  <si>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</si>
  <si>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</si>
  <si>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</si>
  <si>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</si>
  <si>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</si>
  <si>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</si>
  <si>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</si>
  <si>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</si>
  <si>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</si>
  <si>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</si>
  <si>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</si>
  <si>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</si>
  <si>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</si>
  <si>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</si>
  <si>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</si>
  <si>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</si>
  <si>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</si>
  <si>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</si>
  <si>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</si>
  <si>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</si>
  <si>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</si>
  <si>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</si>
  <si>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</si>
  <si>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</si>
  <si>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</si>
  <si>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</si>
  <si>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</si>
  <si>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</si>
  <si>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</si>
  <si>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</si>
  <si>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</si>
  <si>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</si>
  <si>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</si>
  <si>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</si>
  <si>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</si>
  <si>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</si>
  <si>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</si>
  <si>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</si>
  <si>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</si>
  <si>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</si>
  <si>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</si>
  <si>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</si>
  <si>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</si>
  <si>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</si>
  <si>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</si>
  <si>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</si>
  <si>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</si>
  <si>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</si>
  <si>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</si>
  <si>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</si>
  <si>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</si>
  <si>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</si>
  <si>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</si>
  <si>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</si>
  <si>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</si>
  <si>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</si>
  <si>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</si>
  <si>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</si>
  <si>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</si>
  <si>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</si>
  <si>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</si>
  <si>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</si>
  <si>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</si>
  <si>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</si>
  <si>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</si>
  <si>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</si>
  <si>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</si>
  <si>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</si>
  <si>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</si>
  <si>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</si>
  <si>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</si>
  <si>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</si>
  <si>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</si>
  <si>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</si>
  <si>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</si>
  <si>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</si>
  <si>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</si>
  <si>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</si>
  <si>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</si>
  <si>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</si>
  <si>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</si>
  <si>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</si>
  <si>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</si>
  <si>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</si>
  <si>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</si>
  <si>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</si>
  <si>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</si>
  <si>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</si>
  <si>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</si>
  <si>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</si>
  <si>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</si>
  <si>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</si>
  <si>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</si>
  <si>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</si>
  <si>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</si>
  <si>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</si>
  <si>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</si>
  <si>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</si>
  <si>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</si>
  <si>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</si>
  <si>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</si>
  <si>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</si>
  <si>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</si>
  <si>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</si>
  <si>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</si>
  <si>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</si>
  <si>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</si>
  <si>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</si>
  <si>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</si>
  <si>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</si>
  <si>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</si>
  <si>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</si>
  <si>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</si>
  <si>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</si>
  <si>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</si>
  <si>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</si>
  <si>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</si>
  <si>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</si>
  <si>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</si>
  <si>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</si>
  <si>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</si>
  <si>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</si>
  <si>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</si>
  <si>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</si>
  <si>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</si>
  <si>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</si>
  <si>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</si>
  <si>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</si>
  <si>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</si>
  <si>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</si>
  <si>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</si>
  <si>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</si>
  <si>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</si>
  <si>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</si>
  <si>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</si>
  <si>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</si>
  <si>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</si>
  <si>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</si>
  <si>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</si>
  <si>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</si>
  <si>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</si>
  <si>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</si>
  <si>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</si>
  <si>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</si>
  <si>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</si>
  <si>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</si>
  <si>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</si>
  <si>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</si>
  <si>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</si>
  <si>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</si>
  <si>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</si>
  <si>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</si>
  <si>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</si>
  <si>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</si>
  <si>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</si>
  <si>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</si>
  <si>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</si>
  <si>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</si>
  <si>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</si>
  <si>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</si>
  <si>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</si>
  <si>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</si>
  <si>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</si>
  <si>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</si>
  <si>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</si>
  <si>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</si>
  <si>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</si>
  <si>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</si>
  <si>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</si>
  <si>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</si>
  <si>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</si>
  <si>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</si>
  <si>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</si>
  <si>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</si>
  <si>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</si>
  <si>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</si>
  <si>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</si>
  <si>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</si>
  <si>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</si>
  <si>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</si>
  <si>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</si>
  <si>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</si>
  <si>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</si>
  <si>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</si>
  <si>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</si>
  <si>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</si>
  <si>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</si>
  <si>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</si>
  <si>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</si>
  <si>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</si>
  <si>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</si>
  <si>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</si>
  <si>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</si>
  <si>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</si>
  <si>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</si>
  <si>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</si>
  <si>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</si>
  <si>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</si>
  <si>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</si>
  <si>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</si>
  <si>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</si>
  <si>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</si>
  <si>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</si>
  <si>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</si>
  <si>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</si>
  <si>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</si>
  <si>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</si>
  <si>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</si>
  <si>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</si>
  <si>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</si>
  <si>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</si>
  <si>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</si>
  <si>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</si>
  <si>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</si>
  <si>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</si>
  <si>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</si>
  <si>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</si>
  <si>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</si>
  <si>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</si>
  <si>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</si>
  <si>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</si>
  <si>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</si>
  <si>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</si>
  <si>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</si>
  <si>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</si>
  <si>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</si>
  <si>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</si>
  <si>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</si>
  <si>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</si>
  <si>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</si>
  <si>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</si>
  <si>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</si>
  <si>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</si>
  <si>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</si>
  <si>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</si>
  <si>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</si>
  <si>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</si>
  <si>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</si>
  <si>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</si>
  <si>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</si>
  <si>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</si>
  <si>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</si>
  <si>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</si>
  <si>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</si>
  <si>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</si>
  <si>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</si>
  <si>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</si>
  <si>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</si>
  <si>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</si>
  <si>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</si>
  <si>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</si>
  <si>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</si>
  <si>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</si>
  <si>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</si>
  <si>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</si>
  <si>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</si>
  <si>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</si>
  <si>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</si>
  <si>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</si>
  <si>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</si>
  <si>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</si>
  <si>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</si>
  <si>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</si>
  <si>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</si>
  <si>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</si>
  <si>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</si>
  <si>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</si>
  <si>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</si>
  <si>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</si>
  <si>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</si>
  <si>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</si>
  <si>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</si>
  <si>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</si>
  <si>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</si>
  <si>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</si>
  <si>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</si>
  <si>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</si>
  <si>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</si>
  <si>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</si>
  <si>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</si>
  <si>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</si>
  <si>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</si>
  <si>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</si>
  <si>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</si>
  <si>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</si>
  <si>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</si>
  <si>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</si>
  <si>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</si>
  <si>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</si>
  <si>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</si>
  <si>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</si>
  <si>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</si>
  <si>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</si>
  <si>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</si>
  <si>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</si>
  <si>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</si>
  <si>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</si>
  <si>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</si>
  <si>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</si>
  <si>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</si>
  <si>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</si>
  <si>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</si>
  <si>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</si>
  <si>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</si>
  <si>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</si>
  <si>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</si>
  <si>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</si>
  <si>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</si>
  <si>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</si>
  <si>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</si>
  <si>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</si>
  <si>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</si>
  <si>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</si>
  <si>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</si>
  <si>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</si>
  <si>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</si>
  <si>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</si>
  <si>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</si>
  <si>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</si>
  <si>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</si>
  <si>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</si>
  <si>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</si>
  <si>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</si>
  <si>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</si>
  <si>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</si>
  <si>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</si>
  <si>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</si>
  <si>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</si>
  <si>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</si>
  <si>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</si>
  <si>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</si>
  <si>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</si>
  <si>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</si>
  <si>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</si>
  <si>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</si>
  <si>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</si>
  <si>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</si>
  <si>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</si>
  <si>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</si>
  <si>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</si>
  <si>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</si>
  <si>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</si>
  <si>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</si>
  <si>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</si>
  <si>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</si>
  <si>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</si>
  <si>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</si>
  <si>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</si>
  <si>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</si>
  <si>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</si>
  <si>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</si>
  <si>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</si>
  <si>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</si>
  <si>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</si>
  <si>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</si>
  <si>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</si>
  <si>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</si>
  <si>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</si>
  <si>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</si>
  <si>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</si>
  <si>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</si>
  <si>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</si>
  <si>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</si>
  <si>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</si>
  <si>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</si>
  <si>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</si>
  <si>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</si>
  <si>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</si>
  <si>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</si>
  <si>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</si>
  <si>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</si>
  <si>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</si>
  <si>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</si>
  <si>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</si>
  <si>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</si>
  <si>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</si>
  <si>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</si>
  <si>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</si>
  <si>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</si>
  <si>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</si>
  <si>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</si>
  <si>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</si>
  <si>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</si>
  <si>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</si>
  <si>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</si>
  <si>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</si>
  <si>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</si>
  <si>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</si>
  <si>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</si>
  <si>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</si>
  <si>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</si>
  <si>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</si>
  <si>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</si>
  <si>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</si>
  <si>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</si>
  <si>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</si>
  <si>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</si>
  <si>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</si>
  <si>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</si>
  <si>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</si>
  <si>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</si>
  <si>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</si>
  <si>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</si>
  <si>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</si>
  <si>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</si>
  <si>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</si>
  <si>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</si>
  <si>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</si>
  <si>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</si>
  <si>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</si>
  <si>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</si>
  <si>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</si>
  <si>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</si>
  <si>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</si>
  <si>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</si>
  <si>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</si>
  <si>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</si>
  <si>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</si>
  <si>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</si>
  <si>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</si>
  <si>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</si>
  <si>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</si>
  <si>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</si>
  <si>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</si>
  <si>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</si>
  <si>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</si>
  <si>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</si>
  <si>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</si>
  <si>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</si>
  <si>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</si>
  <si>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</si>
  <si>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</si>
  <si>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</si>
  <si>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</si>
  <si>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</si>
  <si>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</si>
  <si>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</si>
  <si>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</si>
  <si>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</si>
  <si>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</si>
  <si>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</si>
  <si>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</si>
  <si>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</si>
  <si>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</si>
  <si>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</si>
  <si>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</si>
  <si>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</si>
  <si>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</si>
  <si>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</si>
  <si>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</si>
  <si>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</si>
  <si>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</si>
  <si>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</si>
  <si>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</si>
  <si>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</si>
  <si>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</si>
  <si>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</si>
  <si>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</si>
  <si>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</si>
  <si>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</si>
  <si>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</si>
  <si>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</si>
  <si>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</si>
  <si>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</si>
  <si>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</si>
  <si>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</si>
  <si>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</si>
  <si>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</si>
  <si>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</si>
  <si>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</si>
  <si>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</si>
  <si>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</si>
  <si>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</si>
  <si>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</si>
  <si>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</si>
  <si>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</si>
  <si>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</si>
  <si>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</si>
  <si>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</si>
  <si>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</si>
  <si>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</si>
  <si>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</si>
  <si>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</si>
  <si>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</si>
  <si>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</si>
  <si>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</si>
  <si>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</si>
  <si>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</si>
  <si>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</si>
  <si>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</si>
  <si>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</si>
  <si>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</si>
  <si>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</si>
  <si>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</si>
  <si>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</si>
  <si>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</si>
  <si>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</si>
  <si>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</si>
  <si>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</si>
  <si>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</si>
  <si>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</si>
  <si>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</si>
  <si>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</si>
  <si>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</si>
  <si>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</si>
  <si>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</si>
  <si>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</si>
  <si>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</si>
  <si>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</si>
  <si>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</si>
  <si>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</si>
  <si>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</si>
  <si>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</si>
  <si>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</si>
  <si>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</si>
  <si>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</si>
  <si>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</si>
  <si>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</si>
  <si>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</si>
  <si>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</si>
  <si>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</si>
  <si>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</si>
  <si>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</si>
  <si>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</si>
  <si>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</si>
  <si>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</si>
  <si>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</si>
  <si>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</si>
  <si>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</si>
  <si>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</si>
  <si>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</si>
  <si>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</si>
  <si>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</si>
  <si>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</si>
  <si>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</si>
  <si>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</si>
  <si>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</si>
  <si>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</si>
  <si>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</si>
  <si>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</si>
  <si>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</si>
  <si>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</si>
  <si>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</si>
  <si>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</si>
  <si>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</si>
  <si>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</si>
  <si>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</si>
  <si>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</si>
  <si>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</si>
  <si>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</si>
  <si>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</si>
  <si>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</si>
  <si>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</si>
  <si>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</si>
  <si>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</si>
  <si>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</si>
  <si>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</si>
  <si>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</si>
  <si>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</si>
  <si>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</si>
  <si>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</si>
  <si>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</si>
  <si>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</si>
  <si>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</si>
  <si>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</si>
  <si>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</si>
  <si>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</si>
  <si>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</si>
  <si>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</si>
  <si>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</si>
  <si>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</si>
  <si>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</si>
  <si>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</si>
  <si>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</si>
  <si>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</si>
  <si>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</si>
  <si>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</si>
  <si>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</si>
  <si>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</si>
  <si>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</si>
  <si>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</si>
  <si>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</si>
  <si>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</si>
  <si>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</si>
  <si>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</si>
  <si>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</si>
  <si>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</si>
  <si>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</si>
  <si>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</si>
  <si>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</si>
  <si>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</si>
  <si>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</si>
  <si>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</si>
  <si>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</si>
  <si>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</si>
  <si>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</si>
  <si>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</si>
  <si>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</si>
  <si>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</si>
  <si>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</si>
  <si>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</si>
  <si>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</si>
  <si>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</si>
  <si>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</si>
  <si>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</si>
  <si>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</si>
  <si>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</si>
  <si>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</si>
  <si>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</si>
  <si>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</si>
  <si>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</si>
  <si>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</si>
  <si>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</si>
  <si>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</si>
  <si>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</si>
  <si>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</si>
  <si>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</si>
  <si>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</si>
  <si>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</si>
  <si>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</si>
  <si>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</si>
  <si>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</si>
  <si>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</si>
  <si>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</si>
  <si>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</si>
  <si>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</si>
  <si>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</si>
  <si>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</si>
  <si>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</si>
  <si>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</si>
  <si>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</si>
  <si>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</si>
  <si>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</si>
  <si>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</si>
  <si>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</si>
  <si>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</si>
  <si>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</si>
  <si>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</si>
  <si>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</si>
  <si>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</si>
  <si>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</si>
  <si>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</si>
  <si>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</si>
  <si>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</si>
  <si>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</si>
  <si>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</si>
  <si>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</si>
  <si>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</si>
  <si>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</si>
  <si>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</si>
  <si>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</si>
  <si>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</si>
  <si>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</si>
  <si>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</si>
  <si>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</si>
  <si>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</si>
  <si>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</si>
  <si>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</si>
  <si>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</si>
  <si>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</si>
  <si>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</si>
  <si>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</si>
  <si>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</si>
  <si>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</si>
  <si>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</si>
  <si>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</si>
  <si>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</si>
  <si>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</si>
  <si>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</si>
  <si>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</si>
  <si>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</si>
  <si>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</si>
  <si>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</si>
  <si>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</si>
  <si>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</si>
  <si>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</si>
  <si>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</si>
  <si>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</si>
  <si>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</si>
  <si>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</si>
  <si>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</si>
  <si>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</si>
  <si>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</si>
  <si>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</si>
  <si>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</si>
  <si>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</si>
  <si>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</si>
  <si>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</si>
  <si>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</si>
  <si>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</si>
  <si>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</si>
  <si>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</si>
  <si>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</si>
  <si>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</si>
  <si>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</si>
  <si>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</si>
  <si>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</si>
  <si>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</si>
  <si>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</si>
  <si>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</si>
  <si>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</si>
  <si>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</si>
  <si>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</si>
  <si>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</si>
  <si>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</si>
  <si>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</si>
  <si>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</si>
  <si>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</si>
  <si>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</si>
  <si>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</si>
  <si>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</si>
  <si>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</si>
  <si>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</si>
  <si>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</si>
  <si>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</si>
  <si>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</si>
  <si>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</si>
  <si>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</si>
  <si>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</si>
  <si>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</si>
  <si>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</si>
  <si>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</si>
  <si>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</si>
  <si>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</si>
  <si>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</si>
  <si>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</si>
  <si>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</si>
  <si>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</si>
  <si>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</si>
  <si>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</si>
  <si>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</si>
  <si>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</si>
  <si>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</si>
  <si>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</si>
  <si>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</si>
  <si>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</si>
  <si>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</si>
  <si>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</si>
  <si>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</si>
  <si>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</si>
  <si>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</si>
  <si>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</si>
  <si>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</si>
  <si>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</si>
  <si>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</si>
  <si>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</si>
  <si>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</si>
  <si>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</si>
  <si>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</si>
  <si>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</si>
  <si>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</si>
  <si>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</si>
  <si>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</si>
  <si>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</si>
  <si>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</si>
  <si>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</si>
  <si>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</si>
  <si>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</si>
  <si>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</si>
  <si>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</si>
  <si>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</si>
  <si>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</si>
  <si>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</si>
  <si>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</si>
  <si>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</si>
  <si>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</si>
  <si>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</si>
  <si>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</si>
  <si>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</si>
  <si>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</si>
  <si>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</si>
  <si>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</si>
  <si>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</si>
  <si>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</si>
  <si>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</si>
  <si>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</si>
  <si>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</si>
  <si>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</si>
  <si>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</si>
  <si>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</si>
  <si>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</si>
  <si>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</si>
  <si>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</si>
  <si>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</si>
  <si>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</si>
  <si>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</si>
  <si>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</si>
  <si>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</si>
  <si>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</si>
  <si>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</si>
  <si>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</si>
  <si>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</si>
  <si>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</si>
  <si>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</si>
  <si>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</si>
  <si>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</si>
  <si>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</si>
  <si>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</si>
  <si>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</si>
  <si>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</si>
  <si>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</si>
  <si>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</si>
  <si>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</si>
  <si>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</si>
  <si>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</si>
  <si>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</si>
  <si>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</si>
  <si>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</si>
  <si>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</si>
  <si>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</si>
  <si>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</si>
  <si>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</si>
  <si>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</si>
  <si>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</si>
  <si>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</si>
  <si>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</si>
  <si>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</si>
  <si>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</si>
  <si>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</si>
  <si>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</si>
  <si>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</si>
  <si>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</si>
  <si>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</si>
  <si>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</si>
  <si>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</si>
  <si>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</si>
  <si>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</si>
  <si>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</si>
  <si>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</si>
  <si>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</si>
  <si>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</si>
  <si>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</si>
  <si>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</si>
  <si>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</si>
  <si>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</si>
  <si>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</si>
  <si>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</si>
  <si>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</si>
  <si>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</si>
  <si>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</si>
  <si>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</si>
  <si>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</si>
  <si>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</si>
  <si>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</si>
  <si>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</si>
  <si>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</si>
  <si>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</si>
  <si>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</si>
  <si>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</si>
  <si>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</si>
  <si>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</si>
  <si>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</si>
  <si>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</si>
  <si>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</si>
  <si>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</si>
  <si>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</si>
  <si>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</si>
  <si>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</si>
  <si>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</si>
  <si>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</si>
  <si>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</si>
  <si>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</si>
  <si>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</si>
  <si>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</si>
  <si>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</si>
  <si>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</si>
  <si>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</si>
  <si>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</si>
  <si>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</si>
  <si>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</si>
  <si>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</si>
  <si>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</si>
  <si>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</si>
  <si>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</si>
  <si>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</si>
  <si>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</si>
  <si>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</si>
  <si>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</si>
  <si>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</si>
  <si>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</si>
  <si>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</si>
  <si>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</si>
  <si>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</si>
  <si>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</si>
  <si>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</si>
  <si>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</si>
  <si>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</si>
  <si>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</si>
  <si>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</si>
  <si>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</si>
  <si>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</si>
  <si>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</si>
  <si>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</si>
  <si>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</si>
  <si>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</si>
  <si>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</si>
  <si>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</si>
  <si>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</si>
  <si>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</si>
  <si>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</si>
  <si>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</si>
  <si>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</si>
  <si>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</si>
  <si>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</si>
  <si>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</si>
  <si>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</si>
  <si>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</si>
  <si>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</si>
  <si>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</si>
  <si>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</si>
  <si>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</si>
  <si>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</si>
  <si>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</si>
  <si>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</si>
  <si>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</si>
  <si>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</si>
  <si>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</si>
  <si>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</si>
  <si>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</si>
  <si>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</si>
  <si>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</si>
  <si>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</si>
  <si>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</si>
  <si>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</si>
  <si>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</si>
  <si>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</si>
  <si>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</si>
  <si>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</si>
  <si>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</si>
  <si>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</si>
  <si>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</si>
  <si>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</si>
  <si>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</si>
  <si>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</si>
  <si>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</si>
  <si>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</si>
  <si>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</si>
  <si>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</si>
  <si>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</si>
  <si>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</si>
  <si>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</si>
  <si>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</si>
  <si>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</si>
  <si>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</si>
  <si>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</si>
  <si>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</si>
  <si>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</si>
  <si>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</si>
  <si>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</si>
  <si>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</si>
  <si>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</si>
  <si>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</si>
  <si>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</si>
  <si>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</si>
  <si>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</si>
  <si>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</si>
  <si>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</si>
  <si>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</si>
  <si>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</si>
  <si>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</si>
  <si>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</si>
  <si>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</si>
  <si>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</si>
  <si>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</si>
  <si>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</si>
  <si>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</si>
  <si>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</si>
  <si>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</si>
  <si>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</si>
  <si>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</si>
  <si>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</si>
  <si>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</si>
  <si>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</si>
  <si>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</si>
  <si>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</si>
  <si>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</si>
  <si>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</si>
  <si>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</si>
  <si>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</si>
  <si>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</si>
  <si>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</si>
  <si>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</si>
  <si>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</si>
  <si>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</si>
  <si>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</si>
  <si>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</si>
  <si>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</si>
  <si>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</si>
  <si>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</si>
  <si>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</si>
  <si>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</si>
  <si>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</si>
  <si>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</si>
  <si>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</si>
  <si>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</si>
  <si>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</si>
  <si>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</si>
  <si>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</si>
  <si>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</si>
  <si>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</si>
  <si>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</si>
  <si>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</si>
  <si>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</si>
  <si>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</si>
  <si>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</si>
  <si>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</si>
  <si>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</si>
  <si>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</si>
  <si>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</si>
  <si>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</si>
  <si>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</si>
  <si>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</si>
  <si>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</si>
  <si>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</si>
  <si>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</si>
  <si>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</si>
  <si>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</si>
  <si>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</si>
  <si>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</si>
  <si>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</si>
  <si>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</si>
  <si>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</si>
  <si>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</si>
  <si>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</si>
  <si>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</si>
  <si>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</si>
  <si>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</si>
  <si>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</si>
  <si>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</si>
  <si>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</si>
  <si>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</si>
  <si>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</si>
  <si>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</si>
  <si>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</si>
  <si>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</si>
  <si>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</si>
  <si>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</si>
  <si>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</si>
  <si>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</si>
  <si>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</si>
  <si>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</si>
  <si>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</si>
  <si>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</si>
  <si>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</si>
  <si>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</si>
  <si>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</si>
  <si>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</si>
  <si>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</si>
  <si>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</si>
  <si>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</si>
  <si>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</si>
  <si>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</si>
  <si>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</si>
  <si>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</si>
  <si>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</si>
  <si>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</si>
  <si>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</si>
  <si>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</si>
  <si>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</si>
  <si>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</si>
  <si>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</si>
  <si>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</si>
  <si>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</si>
  <si>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</si>
  <si>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</si>
  <si>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</si>
  <si>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</si>
  <si>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</si>
  <si>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</si>
  <si>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</si>
  <si>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</si>
  <si>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</si>
  <si>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</si>
  <si>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</si>
  <si>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</si>
  <si>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</si>
  <si>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</si>
  <si>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</si>
  <si>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</si>
  <si>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</si>
  <si>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</si>
  <si>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</si>
  <si>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</si>
  <si>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</si>
  <si>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</si>
  <si>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</si>
  <si>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</si>
  <si>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</si>
  <si>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</si>
  <si>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</si>
  <si>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</si>
  <si>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</si>
  <si>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</si>
  <si>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</si>
  <si>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</si>
  <si>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</si>
  <si>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</si>
  <si>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</si>
  <si>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</si>
  <si>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</si>
  <si>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</si>
  <si>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</si>
  <si>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</si>
  <si>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</si>
  <si>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</si>
  <si>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</si>
  <si>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</si>
  <si>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</si>
  <si>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</si>
  <si>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</si>
  <si>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</si>
  <si>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</si>
  <si>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</si>
  <si>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</si>
  <si>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</si>
  <si>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</si>
  <si>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</si>
  <si>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</si>
  <si>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</si>
  <si>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</si>
  <si>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</si>
  <si>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</si>
  <si>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</si>
  <si>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</si>
  <si>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</si>
  <si>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</si>
  <si>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</si>
  <si>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</si>
  <si>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</si>
  <si>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</si>
  <si>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</si>
  <si>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</si>
  <si>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</si>
  <si>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</si>
  <si>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</si>
  <si>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</si>
  <si>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</si>
  <si>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</si>
  <si>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</si>
  <si>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</si>
  <si>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</si>
  <si>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</si>
  <si>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</si>
  <si>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</si>
  <si>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</si>
  <si>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</si>
  <si>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</si>
  <si>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</si>
  <si>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</si>
  <si>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</si>
  <si>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</si>
  <si>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</si>
  <si>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</si>
  <si>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</si>
  <si>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</si>
  <si>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</si>
  <si>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</si>
  <si>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</si>
  <si>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</si>
  <si>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</si>
  <si>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</si>
  <si>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</si>
  <si>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</si>
  <si>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</si>
  <si>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</si>
  <si>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</si>
  <si>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</si>
  <si>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</si>
  <si>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</si>
  <si>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</si>
  <si>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</si>
  <si>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</si>
  <si>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</si>
  <si>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</si>
  <si>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</si>
  <si>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</si>
  <si>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</si>
  <si>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</si>
  <si>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</si>
  <si>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</si>
  <si>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</si>
  <si>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</si>
  <si>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</si>
  <si>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</si>
  <si>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</si>
  <si>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</si>
  <si>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</si>
  <si>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</si>
  <si>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</si>
  <si>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</si>
  <si>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</si>
  <si>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</si>
  <si>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</si>
  <si>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</si>
  <si>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</si>
  <si>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</si>
  <si>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</si>
  <si>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</si>
  <si>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</si>
  <si>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</si>
  <si>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</si>
  <si>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</si>
  <si>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</si>
  <si>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</si>
  <si>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</si>
  <si>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</si>
  <si>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</si>
  <si>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</si>
  <si>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</si>
  <si>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</si>
  <si>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</si>
  <si>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</si>
  <si>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</si>
  <si>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</si>
  <si>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</si>
  <si>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</si>
  <si>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</si>
  <si>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</si>
  <si>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</si>
  <si>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</si>
  <si>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</si>
  <si>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</si>
  <si>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</si>
  <si>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</si>
  <si>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</si>
  <si>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</si>
  <si>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</si>
  <si>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</si>
  <si>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</si>
  <si>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</si>
  <si>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</si>
  <si>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</si>
  <si>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</si>
  <si>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</si>
  <si>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</si>
  <si>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</si>
  <si>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</si>
  <si>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</si>
  <si>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</si>
  <si>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</si>
  <si>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</si>
  <si>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</si>
  <si>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</si>
  <si>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</si>
  <si>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</si>
  <si>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</si>
  <si>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</si>
  <si>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</si>
  <si>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</si>
  <si>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</si>
  <si>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</si>
  <si>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</si>
  <si>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</si>
  <si>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</si>
  <si>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</si>
  <si>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</si>
  <si>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</si>
  <si>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</si>
  <si>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</si>
  <si>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</si>
  <si>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</si>
  <si>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</si>
  <si>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</si>
  <si>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</si>
  <si>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</si>
  <si>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</si>
  <si>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</si>
  <si>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</si>
  <si>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</si>
  <si>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</si>
  <si>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</si>
  <si>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</si>
  <si>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</si>
  <si>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</si>
  <si>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</si>
  <si>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</si>
  <si>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</si>
  <si>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</si>
  <si>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</si>
  <si>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</si>
  <si>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</si>
  <si>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</si>
  <si>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</si>
  <si>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</si>
  <si>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</si>
  <si>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</si>
  <si>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</si>
  <si>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</si>
  <si>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</si>
  <si>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</si>
  <si>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</si>
  <si>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</si>
  <si>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</si>
  <si>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</si>
  <si>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</si>
  <si>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</si>
  <si>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</si>
  <si>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</si>
  <si>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</si>
  <si>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</si>
  <si>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</si>
  <si>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</si>
  <si>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</si>
  <si>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</si>
  <si>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</si>
  <si>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</si>
  <si>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</si>
  <si>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</si>
  <si>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</si>
  <si>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</si>
  <si>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</si>
  <si>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</si>
  <si>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</si>
  <si>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</si>
  <si>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</si>
  <si>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</si>
  <si>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</si>
  <si>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</si>
  <si>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</si>
  <si>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</si>
  <si>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</si>
  <si>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</si>
  <si>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</si>
  <si>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</si>
  <si>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</si>
  <si>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</si>
  <si>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</si>
  <si>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</si>
  <si>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</si>
  <si>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</si>
  <si>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</si>
  <si>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</si>
  <si>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</si>
  <si>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</si>
  <si>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</si>
  <si>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</si>
  <si>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</si>
  <si>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</si>
  <si>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</si>
  <si>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</si>
  <si>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</si>
  <si>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</si>
  <si>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</si>
  <si>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</si>
  <si>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</si>
  <si>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</si>
  <si>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</si>
  <si>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</si>
  <si>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</si>
  <si>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</si>
  <si>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</si>
  <si>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</si>
  <si>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</si>
  <si>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</si>
  <si>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</si>
  <si>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</si>
  <si>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</si>
  <si>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</si>
  <si>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</si>
  <si>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</si>
  <si>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</si>
  <si>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</si>
  <si>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</si>
  <si>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</si>
  <si>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</si>
  <si>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</si>
  <si>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</si>
  <si>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</si>
  <si>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</si>
  <si>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</si>
  <si>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</si>
  <si>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</si>
  <si>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</si>
  <si>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</si>
  <si>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</si>
  <si>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</si>
  <si>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</si>
  <si>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</si>
  <si>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</si>
  <si>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</si>
  <si>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</si>
  <si>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</si>
  <si>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</si>
  <si>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</si>
  <si>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</si>
  <si>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</si>
  <si>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</si>
  <si>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</si>
  <si>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</si>
  <si>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</si>
  <si>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</si>
  <si>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</si>
  <si>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</si>
  <si>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</si>
  <si>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</si>
  <si>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</si>
  <si>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</si>
  <si>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</si>
  <si>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</si>
  <si>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</si>
  <si>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</si>
  <si>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</si>
  <si>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</si>
  <si>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</si>
  <si>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</si>
  <si>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</si>
  <si>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</si>
  <si>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</si>
  <si>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</si>
  <si>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</si>
  <si>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</si>
  <si>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</si>
  <si>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</si>
  <si>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</si>
  <si>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</si>
  <si>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</si>
  <si>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</si>
  <si>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</si>
  <si>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</si>
  <si>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</si>
  <si>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</si>
  <si>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</si>
  <si>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</si>
  <si>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</si>
  <si>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</si>
  <si>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</si>
  <si>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</si>
  <si>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</si>
  <si>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</si>
  <si>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</si>
  <si>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</si>
  <si>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</si>
  <si>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</si>
  <si>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</si>
  <si>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</si>
  <si>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</si>
  <si>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</si>
  <si>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</si>
  <si>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</si>
  <si>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</si>
  <si>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</si>
  <si>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</si>
  <si>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</si>
  <si>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</si>
  <si>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</si>
  <si>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</si>
  <si>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</si>
  <si>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</si>
  <si>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</si>
  <si>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</si>
  <si>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</si>
  <si>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</si>
  <si>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</si>
  <si>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</si>
  <si>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</si>
  <si>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</si>
  <si>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</si>
  <si>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</si>
  <si>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</si>
  <si>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</si>
  <si>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</si>
  <si>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</si>
  <si>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</si>
  <si>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</si>
  <si>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</si>
  <si>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</si>
  <si>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</si>
  <si>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</si>
  <si>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</si>
  <si>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</si>
  <si>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</si>
  <si>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</si>
  <si>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</si>
  <si>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</si>
  <si>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</si>
  <si>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</si>
  <si>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</si>
  <si>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</si>
  <si>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</si>
  <si>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</si>
  <si>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</si>
  <si>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</si>
  <si>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</si>
  <si>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</si>
  <si>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</si>
  <si>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</si>
  <si>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</si>
  <si>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</si>
  <si>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</si>
  <si>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</si>
  <si>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</si>
  <si>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</si>
  <si>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</si>
  <si>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</si>
  <si>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</si>
  <si>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</si>
  <si>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</si>
  <si>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</si>
  <si>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</si>
  <si>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</si>
  <si>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</si>
  <si>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</si>
  <si>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</si>
  <si>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</si>
  <si>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</si>
  <si>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</si>
  <si>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</si>
  <si>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</si>
  <si>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</si>
  <si>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</si>
  <si>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</si>
  <si>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</si>
  <si>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</si>
  <si>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</si>
  <si>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</si>
  <si>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</si>
  <si>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</si>
  <si>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</si>
  <si>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</si>
  <si>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</si>
  <si>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</si>
  <si>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</si>
  <si>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</si>
  <si>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</si>
  <si>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</si>
  <si>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</si>
  <si>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</si>
  <si>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</si>
  <si>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</si>
  <si>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</si>
  <si>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</si>
  <si>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</si>
  <si>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</si>
  <si>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</si>
  <si>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</si>
  <si>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</si>
  <si>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</si>
  <si>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</si>
  <si>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</si>
  <si>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</si>
  <si>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</si>
  <si>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</si>
  <si>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</si>
  <si>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</si>
  <si>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</si>
  <si>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</si>
  <si>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</si>
  <si>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</si>
  <si>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</si>
  <si>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</si>
  <si>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</si>
  <si>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</si>
  <si>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</si>
  <si>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</si>
  <si>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</si>
  <si>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</si>
  <si>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</si>
  <si>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</si>
  <si>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</si>
  <si>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</si>
  <si>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</si>
  <si>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</si>
  <si>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</si>
  <si>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</si>
  <si>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</si>
  <si>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</si>
  <si>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</si>
  <si>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</si>
  <si>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</si>
  <si>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</si>
  <si>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</si>
  <si>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</si>
  <si>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</si>
  <si>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</si>
  <si>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</si>
  <si>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</si>
  <si>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</si>
  <si>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</si>
  <si>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</si>
  <si>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</si>
  <si>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</si>
  <si>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</si>
  <si>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</si>
  <si>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</si>
  <si>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</si>
  <si>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</si>
  <si>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</si>
  <si>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</si>
  <si>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</si>
  <si>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</si>
  <si>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</si>
  <si>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</si>
  <si>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</si>
  <si>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</si>
  <si>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</si>
  <si>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</si>
  <si>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</si>
  <si>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</si>
  <si>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</si>
  <si>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</si>
  <si>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</si>
  <si>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</si>
  <si>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</si>
  <si>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</si>
  <si>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</si>
  <si>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</si>
  <si>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</si>
  <si>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</si>
  <si>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</si>
  <si>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</si>
  <si>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</si>
  <si>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</si>
  <si>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</si>
  <si>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</si>
  <si>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</si>
  <si>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</si>
  <si>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</si>
  <si>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</si>
  <si>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</si>
  <si>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</si>
  <si>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</si>
  <si>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</si>
  <si>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</si>
  <si>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</si>
  <si>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</si>
  <si>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</si>
  <si>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</si>
  <si>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</si>
  <si>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</si>
  <si>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</si>
  <si>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</si>
  <si>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</si>
  <si>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</si>
  <si>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</si>
  <si>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</si>
  <si>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</si>
  <si>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</si>
  <si>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</si>
  <si>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</si>
  <si>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</si>
  <si>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</si>
  <si>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</si>
  <si>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</si>
  <si>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</si>
  <si>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</si>
  <si>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</si>
  <si>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</si>
  <si>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</si>
  <si>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</si>
  <si>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</si>
  <si>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</si>
  <si>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</si>
  <si>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</si>
  <si>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</si>
  <si>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</si>
  <si>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</si>
  <si>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</si>
  <si>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</si>
  <si>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</si>
  <si>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</si>
  <si>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</si>
  <si>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</si>
  <si>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</si>
  <si>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</si>
  <si>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</si>
  <si>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</si>
  <si>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</si>
  <si>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</si>
  <si>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</si>
  <si>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</si>
  <si>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</si>
  <si>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</si>
  <si>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</si>
  <si>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</si>
  <si>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</si>
  <si>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</si>
  <si>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</si>
  <si>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</si>
  <si>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</si>
  <si>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</si>
  <si>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</si>
  <si>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</si>
  <si>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</si>
  <si>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</si>
  <si>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</si>
  <si>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</si>
  <si>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</si>
  <si>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</si>
  <si>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</si>
  <si>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</si>
  <si>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</si>
  <si>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</si>
  <si>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</si>
  <si>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</si>
  <si>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</si>
  <si>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</si>
  <si>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</si>
  <si>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</si>
  <si>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</si>
  <si>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</si>
  <si>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</si>
  <si>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</si>
  <si>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</si>
  <si>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</si>
  <si>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</si>
  <si>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</si>
  <si>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</si>
  <si>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</si>
  <si>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</si>
  <si>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</si>
  <si>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</si>
  <si>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</si>
  <si>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</si>
  <si>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</si>
  <si>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</si>
  <si>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</si>
  <si>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</si>
  <si>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</si>
  <si>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</si>
  <si>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</si>
  <si>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</si>
  <si>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</si>
  <si>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</si>
  <si>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</si>
  <si>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</si>
  <si>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</si>
  <si>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</si>
  <si>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</si>
  <si>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</si>
  <si>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</si>
  <si>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</si>
  <si>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</si>
  <si>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</si>
  <si>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</si>
  <si>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</si>
  <si>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</si>
  <si>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</si>
  <si>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</si>
  <si>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</si>
  <si>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</si>
  <si>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</si>
  <si>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</si>
  <si>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</si>
  <si>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</si>
  <si>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</si>
  <si>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</si>
  <si>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</si>
  <si>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</si>
  <si>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</si>
  <si>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</si>
  <si>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</si>
  <si>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</si>
  <si>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</si>
  <si>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</si>
  <si>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</si>
  <si>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</si>
  <si>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</si>
  <si>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</si>
  <si>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</si>
  <si>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</si>
  <si>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</si>
  <si>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</si>
  <si>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</si>
  <si>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</si>
  <si>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</si>
  <si>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</si>
  <si>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</si>
  <si>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</si>
  <si>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</si>
  <si>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</si>
  <si>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</si>
  <si>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</si>
  <si>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</si>
  <si>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</si>
  <si>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</si>
  <si>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</si>
  <si>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</si>
  <si>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</si>
  <si>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</si>
  <si>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</si>
  <si>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</si>
  <si>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</si>
  <si>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</si>
  <si>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</si>
  <si>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</si>
  <si>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</si>
  <si>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</si>
  <si>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</si>
  <si>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</si>
  <si>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</si>
  <si>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</si>
  <si>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</si>
  <si>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</si>
  <si>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</si>
  <si>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</si>
  <si>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</si>
  <si>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</si>
  <si>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</si>
  <si>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</si>
  <si>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</si>
  <si>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</si>
  <si>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</si>
  <si>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</si>
  <si>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</si>
  <si>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</si>
  <si>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</si>
  <si>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</si>
  <si>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</si>
  <si>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</si>
  <si>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</si>
  <si>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</si>
  <si>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</si>
  <si>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</si>
  <si>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</si>
  <si>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</si>
  <si>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</si>
  <si>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</si>
  <si>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</si>
  <si>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</si>
  <si>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</si>
  <si>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</si>
  <si>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</si>
  <si>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</si>
  <si>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</si>
  <si>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</si>
  <si>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</si>
  <si>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</si>
  <si>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</si>
  <si>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</si>
  <si>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</si>
  <si>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</si>
  <si>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</si>
  <si>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</si>
  <si>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</si>
  <si>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</si>
  <si>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</si>
  <si>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</si>
  <si>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</si>
  <si>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</si>
  <si>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</si>
  <si>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</si>
  <si>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</si>
  <si>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</si>
  <si>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</si>
  <si>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</si>
  <si>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</si>
  <si>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</si>
  <si>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</si>
  <si>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</si>
  <si>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</si>
  <si>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</si>
  <si>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</si>
  <si>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</si>
  <si>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</si>
  <si>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</si>
  <si>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</si>
  <si>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</si>
  <si>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</si>
  <si>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</si>
  <si>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</si>
  <si>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</si>
  <si>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</si>
  <si>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</si>
  <si>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</si>
  <si>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</si>
  <si>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</si>
  <si>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</si>
  <si>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</si>
  <si>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</si>
  <si>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</si>
  <si>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</si>
  <si>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</si>
  <si>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</si>
  <si>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</si>
  <si>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</si>
  <si>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</si>
  <si>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</si>
  <si>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</si>
  <si>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</si>
  <si>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</si>
  <si>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</si>
  <si>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</si>
  <si>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</si>
  <si>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</si>
  <si>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</si>
  <si>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</si>
  <si>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</si>
  <si>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</si>
  <si>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</si>
  <si>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</si>
  <si>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</si>
  <si>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</si>
  <si>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</si>
  <si>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</si>
  <si>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</si>
  <si>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</si>
  <si>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</si>
  <si>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</si>
  <si>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</si>
  <si>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</si>
  <si>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</si>
  <si>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</si>
  <si>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</si>
  <si>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</si>
  <si>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</si>
  <si>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</si>
  <si>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</si>
  <si>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</si>
  <si>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</si>
  <si>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</si>
  <si>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</si>
  <si>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</si>
  <si>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</si>
  <si>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</si>
  <si>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</si>
  <si>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</si>
  <si>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</si>
  <si>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</si>
  <si>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</si>
  <si>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</si>
  <si>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</si>
  <si>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</si>
  <si>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</si>
  <si>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</si>
  <si>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</si>
  <si>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</si>
  <si>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</si>
  <si>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</si>
  <si>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</si>
  <si>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</si>
  <si>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</si>
  <si>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</si>
  <si>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</si>
  <si>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</si>
  <si>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</si>
  <si>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</si>
  <si>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</si>
  <si>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</si>
  <si>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</si>
  <si>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</si>
  <si>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</si>
  <si>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</si>
  <si>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</si>
  <si>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</si>
  <si>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</si>
  <si>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</si>
  <si>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</si>
  <si>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</si>
  <si>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</si>
  <si>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</si>
  <si>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</si>
  <si>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</si>
  <si>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</si>
  <si>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</si>
  <si>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</si>
  <si>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</si>
  <si>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</si>
  <si>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</si>
  <si>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</si>
  <si>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</si>
  <si>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</si>
  <si>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</si>
  <si>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</si>
  <si>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</si>
  <si>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</si>
  <si>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</si>
  <si>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</si>
  <si>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</si>
  <si>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</si>
  <si>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</si>
  <si>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</si>
  <si>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</si>
  <si>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</si>
  <si>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</si>
  <si>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</si>
  <si>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</si>
  <si>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</si>
  <si>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</si>
  <si>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</si>
  <si>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</si>
  <si>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</si>
  <si>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</si>
  <si>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</si>
  <si>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</si>
  <si>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</si>
  <si>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</si>
  <si>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</si>
  <si>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</si>
  <si>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</si>
  <si>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</si>
  <si>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</si>
  <si>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</si>
  <si>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</si>
  <si>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</si>
  <si>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</si>
  <si>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</si>
  <si>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</si>
  <si>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</si>
  <si>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</si>
  <si>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</si>
  <si>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</si>
  <si>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</si>
  <si>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</si>
  <si>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</si>
  <si>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</si>
  <si>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</si>
  <si>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</si>
  <si>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</si>
  <si>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</si>
  <si>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</si>
  <si>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</si>
  <si>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</si>
  <si>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</si>
  <si>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</si>
  <si>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</si>
  <si>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</si>
  <si>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</si>
  <si>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</si>
  <si>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</si>
  <si>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</si>
  <si>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</si>
  <si>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</si>
  <si>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</si>
  <si>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</si>
  <si>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</si>
  <si>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</si>
  <si>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</si>
  <si>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</si>
  <si>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</si>
  <si>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</si>
  <si>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</si>
  <si>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</si>
  <si>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</si>
  <si>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</si>
  <si>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</si>
  <si>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</si>
  <si>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</si>
  <si>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</si>
  <si>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</si>
  <si>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</si>
  <si>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</si>
  <si>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</si>
  <si>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</si>
  <si>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</si>
  <si>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</si>
  <si>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</si>
  <si>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</si>
  <si>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</si>
  <si>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</si>
  <si>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</si>
  <si>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</si>
  <si>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</si>
  <si>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</si>
  <si>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</si>
  <si>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</si>
  <si>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</si>
  <si>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</si>
  <si>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</si>
  <si>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</si>
  <si>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</si>
  <si>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</si>
  <si>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</si>
  <si>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</si>
  <si>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</si>
  <si>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</si>
  <si>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</si>
  <si>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</si>
  <si>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</si>
  <si>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</si>
  <si>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</si>
  <si>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</si>
  <si>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</si>
  <si>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</si>
  <si>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</si>
  <si>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</si>
  <si>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</si>
  <si>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</si>
  <si>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</si>
  <si>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</si>
  <si>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</si>
  <si>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</si>
  <si>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</si>
  <si>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</si>
  <si>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</si>
  <si>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</si>
  <si>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</si>
  <si>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</si>
  <si>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</si>
  <si>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</si>
  <si>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</si>
  <si>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</si>
  <si>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</si>
  <si>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</si>
  <si>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</si>
  <si>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</si>
  <si>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</si>
  <si>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</si>
  <si>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</si>
  <si>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</si>
  <si>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</si>
  <si>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</si>
  <si>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</si>
  <si>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</si>
  <si>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</si>
  <si>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</si>
  <si>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</si>
  <si>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</si>
  <si>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</si>
  <si>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</si>
  <si>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</si>
  <si>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</si>
  <si>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</si>
  <si>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</si>
  <si>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</si>
  <si>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</si>
  <si>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</si>
  <si>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</si>
  <si>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</si>
  <si>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</si>
  <si>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</si>
  <si>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</si>
  <si>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</si>
  <si>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</si>
  <si>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</si>
  <si>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</si>
  <si>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</si>
  <si>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</si>
  <si>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</si>
  <si>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</si>
  <si>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</si>
  <si>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</si>
  <si>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</si>
  <si>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</si>
  <si>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</si>
  <si>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</si>
  <si>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</si>
  <si>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</si>
  <si>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</si>
  <si>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</si>
  <si>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</si>
  <si>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</si>
  <si>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</si>
  <si>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</si>
  <si>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</si>
  <si>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</si>
  <si>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</si>
  <si>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</si>
  <si>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</si>
  <si>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</si>
  <si>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</si>
  <si>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</si>
  <si>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</si>
  <si>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</si>
  <si>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</si>
  <si>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</si>
  <si>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</si>
  <si>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</si>
  <si>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</si>
  <si>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</si>
  <si>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</si>
  <si>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</si>
  <si>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</si>
  <si>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</si>
  <si>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</si>
  <si>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</si>
  <si>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</si>
  <si>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</si>
  <si>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</si>
  <si>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</si>
  <si>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</si>
  <si>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</si>
  <si>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</si>
  <si>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</si>
  <si>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</si>
  <si>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</si>
  <si>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</si>
  <si>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</si>
  <si>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</si>
  <si>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</si>
  <si>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</si>
  <si>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</si>
  <si>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</si>
  <si>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</si>
  <si>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</si>
  <si>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</si>
  <si>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</si>
  <si>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</si>
  <si>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</si>
  <si>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</si>
  <si>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</si>
  <si>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</si>
  <si>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</si>
  <si>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</si>
  <si>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</si>
  <si>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</si>
  <si>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</si>
  <si>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</si>
  <si>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</si>
  <si>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</si>
  <si>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</si>
  <si>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</si>
  <si>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</si>
  <si>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</si>
  <si>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</si>
  <si>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</si>
  <si>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</si>
  <si>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</si>
  <si>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</si>
  <si>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</si>
  <si>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</si>
  <si>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</si>
  <si>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</si>
  <si>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</si>
  <si>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</si>
  <si>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</si>
  <si>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</si>
  <si>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</si>
  <si>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</si>
  <si>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</si>
  <si>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</si>
  <si>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</si>
  <si>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</si>
  <si>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</si>
  <si>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</si>
  <si>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</si>
  <si>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</si>
  <si>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</si>
  <si>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</si>
  <si>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</si>
  <si>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</si>
  <si>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</si>
  <si>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</si>
  <si>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</si>
  <si>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</si>
  <si>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</si>
  <si>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</si>
  <si>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</si>
  <si>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</si>
  <si>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</si>
  <si>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</si>
  <si>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</si>
  <si>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</si>
  <si>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</si>
  <si>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</si>
  <si>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</si>
  <si>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</si>
  <si>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</si>
  <si>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</si>
  <si>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</si>
  <si>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</si>
  <si>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</si>
  <si>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</si>
  <si>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</si>
  <si>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</si>
  <si>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</si>
  <si>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</si>
  <si>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</si>
  <si>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</si>
  <si>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</si>
  <si>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</si>
  <si>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</si>
  <si>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</si>
  <si>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</si>
  <si>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</si>
  <si>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</si>
  <si>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</si>
  <si>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</si>
  <si>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</si>
  <si>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</si>
  <si>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</si>
  <si>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</si>
  <si>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</si>
  <si>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</si>
  <si>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</si>
  <si>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</si>
  <si>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</si>
  <si>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</si>
  <si>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</si>
  <si>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</si>
  <si>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</si>
  <si>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</si>
  <si>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</si>
  <si>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</si>
  <si>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</si>
  <si>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</si>
  <si>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</si>
  <si>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</si>
  <si>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</si>
  <si>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</si>
  <si>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</si>
  <si>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</si>
  <si>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</si>
  <si>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</si>
  <si>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</si>
  <si>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</si>
  <si>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</si>
  <si>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</si>
  <si>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</si>
  <si>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</si>
  <si>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</si>
  <si>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</si>
  <si>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</si>
  <si>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</si>
  <si>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</si>
  <si>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</si>
  <si>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</si>
  <si>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</si>
  <si>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</si>
  <si>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</si>
  <si>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</si>
  <si>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</si>
  <si>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</si>
  <si>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</si>
  <si>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</si>
  <si>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</si>
  <si>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</si>
  <si>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</si>
  <si>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</si>
  <si>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</si>
  <si>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</si>
  <si>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</si>
  <si>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</si>
  <si>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</si>
  <si>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</si>
  <si>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</si>
  <si>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</si>
  <si>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</si>
  <si>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</si>
  <si>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</si>
  <si>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</si>
  <si>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</si>
  <si>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</si>
  <si>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</si>
  <si>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</si>
  <si>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</si>
  <si>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</si>
  <si>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</si>
  <si>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</si>
  <si>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</si>
  <si>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</si>
  <si>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</si>
  <si>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</si>
  <si>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</si>
  <si>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</si>
  <si>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</si>
  <si>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</si>
  <si>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</si>
  <si>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</si>
  <si>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</si>
  <si>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</si>
  <si>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</si>
  <si>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</si>
  <si>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</si>
  <si>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</si>
  <si>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</si>
  <si>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</si>
  <si>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</si>
  <si>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</si>
  <si>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</si>
  <si>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</si>
  <si>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</si>
  <si>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</si>
  <si>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</si>
  <si>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</si>
  <si>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</si>
  <si>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</si>
  <si>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</si>
  <si>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</si>
  <si>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</si>
  <si>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</si>
  <si>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</si>
  <si>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</si>
  <si>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</si>
  <si>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</si>
  <si>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</si>
  <si>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</si>
  <si>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</si>
  <si>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</si>
  <si>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</si>
  <si>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</si>
  <si>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</si>
  <si>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</si>
  <si>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</si>
  <si>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</si>
  <si>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</si>
  <si>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</si>
  <si>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</si>
  <si>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</si>
  <si>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</si>
  <si>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</si>
  <si>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</si>
  <si>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</si>
  <si>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</si>
  <si>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</si>
  <si>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</si>
  <si>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</si>
  <si>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</si>
  <si>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</si>
  <si>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</si>
  <si>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</si>
  <si>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</si>
  <si>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</si>
  <si>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</si>
  <si>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</si>
  <si>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</si>
  <si>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</si>
  <si>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</si>
  <si>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</si>
  <si>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</si>
  <si>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</si>
  <si>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</si>
  <si>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</si>
  <si>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</si>
  <si>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</si>
  <si>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</si>
  <si>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</si>
  <si>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</si>
  <si>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</si>
  <si>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</si>
  <si>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</si>
  <si>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</si>
  <si>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</si>
  <si>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</si>
  <si>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</si>
  <si>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</si>
  <si>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</si>
  <si>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</si>
  <si>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</si>
  <si>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</si>
  <si>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</si>
  <si>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</si>
  <si>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</si>
  <si>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</si>
  <si>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</si>
  <si>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</si>
  <si>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</si>
  <si>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</si>
  <si>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</si>
  <si>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</si>
  <si>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</si>
  <si>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</si>
  <si>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</si>
  <si>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</si>
  <si>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</si>
  <si>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</si>
  <si>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</si>
  <si>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</si>
  <si>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</si>
  <si>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</si>
  <si>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</si>
  <si>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</si>
  <si>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</si>
  <si>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</si>
  <si>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</si>
  <si>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</si>
  <si>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</si>
  <si>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</si>
  <si>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</si>
  <si>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</si>
  <si>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</si>
  <si>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</si>
  <si>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</si>
  <si>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</si>
  <si>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</si>
  <si>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</si>
  <si>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</si>
  <si>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</si>
  <si>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</si>
  <si>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</si>
  <si>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</si>
  <si>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</si>
  <si>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</si>
  <si>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</si>
  <si>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</si>
  <si>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</si>
  <si>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</si>
  <si>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</si>
  <si>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</si>
  <si>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</si>
  <si>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</si>
  <si>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</si>
  <si>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</si>
  <si>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</si>
  <si>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</si>
  <si>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</si>
  <si>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</si>
  <si>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</si>
  <si>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</si>
  <si>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</si>
  <si>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</si>
  <si>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</si>
  <si>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</si>
  <si>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</si>
  <si>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</si>
  <si>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</si>
  <si>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</si>
  <si>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</si>
  <si>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</si>
  <si>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</si>
  <si>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</si>
  <si>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</si>
  <si>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</si>
  <si>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</si>
  <si>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</si>
  <si>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</si>
  <si>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</si>
  <si>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</si>
  <si>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</si>
  <si>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</si>
  <si>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</si>
  <si>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</si>
  <si>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</si>
  <si>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</si>
  <si>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</si>
  <si>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</si>
  <si>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</si>
  <si>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</si>
  <si>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</si>
  <si>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</si>
  <si>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</si>
  <si>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</si>
  <si>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</si>
  <si>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</si>
  <si>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</si>
  <si>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</si>
  <si>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</si>
  <si>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</si>
  <si>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</si>
  <si>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</si>
  <si>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</si>
  <si>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</si>
  <si>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</si>
  <si>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</si>
  <si>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</si>
  <si>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</si>
  <si>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</si>
  <si>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</si>
  <si>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</si>
  <si>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</si>
  <si>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</si>
  <si>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</si>
  <si>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</si>
  <si>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</si>
  <si>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</si>
  <si>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</si>
  <si>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</si>
  <si>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</si>
  <si>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</si>
  <si>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</si>
  <si>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</si>
  <si>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</si>
  <si>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</si>
  <si>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</si>
  <si>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</si>
  <si>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</si>
  <si>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</si>
  <si>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</si>
  <si>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</si>
  <si>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</si>
  <si>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</si>
  <si>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</si>
  <si>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</si>
  <si>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</si>
  <si>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</si>
  <si>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</si>
  <si>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</si>
  <si>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</si>
  <si>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</si>
  <si>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</si>
  <si>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</si>
  <si>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</si>
  <si>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</si>
  <si>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</si>
  <si>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</si>
  <si>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</si>
  <si>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</si>
  <si>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</si>
  <si>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</si>
  <si>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</si>
  <si>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</si>
  <si>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</si>
  <si>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</si>
  <si>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</si>
  <si>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</si>
  <si>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</si>
  <si>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</si>
  <si>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</si>
  <si>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</si>
  <si>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</si>
  <si>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</si>
  <si>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</si>
  <si>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</si>
  <si>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</si>
  <si>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</si>
  <si>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</si>
  <si>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</si>
  <si>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</si>
  <si>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</si>
  <si>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</si>
  <si>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</si>
  <si>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</si>
  <si>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</si>
  <si>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</si>
  <si>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</si>
  <si>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</si>
  <si>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</si>
  <si>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</si>
  <si>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</si>
  <si>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</si>
  <si>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</si>
  <si>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</si>
  <si>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</si>
  <si>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</si>
  <si>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</si>
  <si>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</si>
  <si>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</si>
  <si>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</si>
  <si>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</si>
  <si>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</si>
  <si>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</si>
  <si>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</si>
  <si>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</si>
  <si>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</si>
  <si>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</si>
  <si>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</si>
  <si>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</si>
  <si>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</si>
  <si>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</si>
  <si>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</si>
  <si>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</si>
  <si>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</si>
  <si>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</si>
  <si>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</si>
  <si>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</si>
  <si>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</si>
  <si>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</si>
  <si>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</si>
  <si>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</si>
  <si>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</si>
  <si>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</si>
  <si>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</si>
  <si>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</si>
  <si>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</si>
  <si>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</si>
  <si>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</si>
  <si>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</si>
  <si>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</si>
  <si>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</si>
  <si>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</si>
  <si>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</si>
  <si>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</si>
  <si>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</si>
  <si>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</si>
  <si>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</si>
  <si>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</si>
  <si>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</si>
  <si>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</si>
  <si>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</si>
  <si>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</si>
  <si>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</si>
  <si>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</si>
  <si>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</si>
  <si>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</si>
  <si>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</si>
  <si>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</si>
  <si>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</si>
  <si>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</si>
  <si>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</si>
  <si>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</si>
  <si>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</si>
  <si>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</si>
  <si>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</si>
  <si>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</si>
  <si>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</si>
  <si>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</si>
  <si>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</si>
  <si>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</si>
  <si>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</si>
  <si>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</si>
  <si>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</si>
  <si>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</si>
  <si>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</si>
  <si>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</si>
  <si>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</si>
  <si>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</si>
  <si>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</si>
  <si>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</si>
  <si>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</si>
  <si>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</si>
  <si>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</si>
  <si>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</si>
  <si>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</si>
  <si>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</si>
  <si>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</si>
  <si>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</si>
  <si>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</si>
  <si>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</si>
  <si>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</si>
  <si>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</si>
  <si>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</si>
  <si>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</si>
  <si>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</si>
  <si>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</si>
  <si>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</si>
  <si>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</si>
  <si>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</si>
  <si>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</si>
  <si>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</si>
  <si>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</si>
  <si>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</si>
  <si>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</si>
  <si>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</si>
  <si>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</si>
  <si>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</si>
  <si>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</si>
  <si>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</si>
  <si>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</si>
  <si>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</si>
  <si>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</si>
  <si>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</si>
  <si>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</si>
  <si>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</si>
  <si>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</si>
  <si>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</si>
  <si>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</si>
  <si>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</si>
  <si>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</si>
  <si>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</si>
  <si>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</si>
  <si>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</si>
  <si>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</si>
  <si>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</si>
  <si>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</si>
  <si>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</si>
  <si>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</si>
  <si>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</si>
  <si>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</si>
  <si>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</si>
  <si>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</si>
  <si>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</si>
  <si>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</si>
  <si>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</si>
  <si>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</si>
  <si>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</si>
  <si>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</si>
  <si>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</si>
  <si>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</si>
  <si>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</si>
  <si>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</si>
  <si>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</si>
  <si>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</si>
  <si>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</si>
  <si>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</si>
  <si>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</si>
  <si>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</si>
  <si>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</si>
  <si>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</si>
  <si>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</si>
  <si>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</si>
  <si>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</si>
  <si>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</si>
  <si>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</si>
  <si>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</si>
  <si>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</si>
  <si>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</si>
  <si>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</si>
  <si>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</si>
  <si>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</si>
  <si>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</si>
  <si>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</si>
  <si>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</si>
  <si>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</si>
  <si>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</si>
  <si>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</si>
  <si>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</si>
  <si>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</si>
  <si>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</si>
  <si>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</si>
  <si>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</si>
  <si>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</si>
  <si>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</si>
  <si>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</si>
  <si>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</si>
  <si>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</si>
  <si>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</si>
  <si>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</si>
  <si>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</si>
  <si>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</si>
  <si>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</si>
  <si>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</si>
  <si>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</si>
  <si>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</si>
  <si>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</si>
  <si>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</si>
  <si>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</si>
  <si>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</si>
  <si>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</si>
  <si>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</si>
  <si>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</si>
  <si>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</si>
  <si>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</si>
  <si>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</si>
  <si>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</si>
  <si>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</si>
  <si>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</si>
  <si>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</si>
  <si>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</si>
  <si>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</si>
  <si>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</si>
  <si>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</si>
  <si>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</si>
  <si>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</si>
  <si>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</si>
  <si>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</si>
  <si>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</si>
  <si>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</si>
  <si>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</si>
  <si>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</si>
  <si>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</si>
  <si>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</si>
  <si>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</si>
  <si>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</si>
  <si>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</si>
  <si>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</si>
  <si>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</si>
  <si>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</si>
  <si>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</si>
  <si>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</si>
  <si>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</si>
  <si>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</si>
  <si>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</si>
  <si>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</si>
  <si>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</si>
  <si>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</si>
  <si>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</si>
  <si>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</si>
  <si>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</si>
  <si>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</si>
  <si>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</si>
  <si>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</si>
  <si>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</si>
  <si>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</si>
  <si>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</si>
  <si>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</si>
  <si>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</si>
  <si>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</si>
  <si>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</si>
  <si>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</si>
  <si>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</si>
  <si>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</si>
  <si>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</si>
  <si>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</si>
  <si>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</si>
  <si>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</si>
  <si>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</si>
  <si>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</si>
  <si>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</si>
  <si>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</si>
  <si>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</si>
  <si>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</si>
  <si>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</si>
  <si>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</si>
  <si>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</si>
  <si>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</si>
  <si>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</si>
  <si>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</si>
  <si>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</si>
  <si>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</si>
  <si>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</si>
  <si>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</si>
  <si>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</si>
  <si>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</si>
  <si>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</si>
  <si>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</si>
  <si>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</si>
  <si>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</si>
  <si>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</si>
  <si>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</si>
  <si>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</si>
  <si>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</si>
  <si>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</si>
  <si>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</si>
  <si>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</si>
  <si>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</si>
  <si>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</si>
  <si>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</si>
  <si>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</si>
  <si>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</si>
  <si>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</si>
  <si>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</si>
  <si>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</si>
  <si>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</si>
  <si>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</si>
  <si>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</si>
  <si>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</si>
  <si>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</si>
  <si>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</si>
  <si>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</si>
  <si>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</si>
  <si>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</si>
  <si>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</si>
  <si>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</si>
  <si>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</si>
  <si>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</si>
  <si>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</si>
  <si>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</si>
  <si>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</si>
  <si>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</si>
  <si>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</si>
  <si>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</si>
  <si>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</si>
  <si>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</si>
  <si>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</si>
  <si>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</si>
  <si>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</si>
  <si>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</si>
  <si>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</si>
  <si>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</si>
  <si>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</si>
  <si>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</si>
  <si>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</si>
  <si>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</si>
  <si>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</si>
  <si>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</si>
  <si>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</si>
  <si>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</si>
  <si>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</si>
  <si>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</si>
  <si>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</si>
  <si>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</si>
  <si>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</si>
  <si>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</si>
  <si>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</si>
  <si>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</si>
  <si>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</si>
  <si>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</si>
  <si>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</si>
  <si>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</si>
  <si>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</si>
  <si>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</si>
  <si>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</si>
  <si>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</si>
  <si>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</si>
  <si>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</si>
  <si>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</si>
  <si>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</si>
  <si>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</si>
  <si>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</si>
  <si>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</si>
  <si>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</si>
  <si>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</si>
  <si>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</si>
  <si>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</si>
  <si>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</si>
  <si>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</si>
  <si>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</si>
  <si>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</si>
  <si>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</si>
  <si>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</si>
  <si>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</si>
  <si>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</si>
  <si>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</si>
  <si>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</si>
  <si>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</si>
  <si>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</si>
  <si>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</si>
  <si>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</si>
  <si>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</si>
  <si>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</si>
  <si>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</si>
  <si>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</si>
  <si>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</si>
  <si>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</si>
  <si>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</si>
  <si>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</si>
  <si>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</si>
  <si>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</si>
  <si>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</si>
  <si>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</si>
  <si>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</si>
  <si>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</si>
  <si>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</si>
  <si>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</si>
  <si>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</si>
  <si>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</si>
  <si>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</si>
  <si>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</si>
  <si>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</si>
  <si>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</si>
  <si>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</si>
  <si>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</si>
  <si>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</si>
  <si>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</si>
  <si>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</si>
  <si>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</si>
  <si>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</si>
  <si>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</si>
  <si>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</si>
  <si>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</si>
  <si>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</si>
  <si>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</si>
  <si>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</si>
  <si>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</si>
  <si>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</si>
  <si>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</si>
  <si>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</si>
  <si>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</si>
  <si>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</si>
  <si>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</si>
  <si>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</si>
  <si>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</si>
  <si>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</si>
  <si>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</si>
  <si>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</si>
  <si>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</si>
  <si>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</si>
  <si>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</si>
  <si>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</si>
  <si>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</si>
  <si>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</si>
  <si>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</si>
  <si>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</si>
  <si>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</si>
  <si>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</si>
  <si>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</si>
  <si>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</si>
  <si>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</si>
  <si>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</si>
  <si>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</si>
  <si>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</si>
  <si>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</si>
  <si>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</si>
  <si>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</si>
  <si>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</si>
  <si>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</si>
  <si>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</si>
  <si>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</si>
  <si>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</si>
  <si>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</si>
  <si>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</si>
  <si>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</si>
  <si>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</si>
  <si>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</si>
  <si>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</si>
  <si>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</si>
  <si>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</si>
  <si>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</si>
  <si>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</si>
  <si>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</si>
  <si>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</si>
  <si>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</si>
  <si>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</si>
  <si>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</si>
  <si>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</si>
  <si>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</si>
  <si>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</si>
  <si>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</si>
  <si>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</si>
  <si>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</si>
  <si>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</si>
  <si>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</si>
  <si>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</si>
  <si>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</si>
  <si>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</si>
  <si>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</si>
  <si>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</si>
  <si>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</si>
  <si>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</si>
  <si>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</si>
  <si>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</si>
  <si>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</si>
  <si>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</si>
  <si>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</si>
  <si>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</si>
  <si>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</si>
  <si>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</si>
  <si>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</si>
  <si>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</si>
  <si>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</si>
  <si>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</si>
  <si>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</si>
  <si>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</si>
  <si>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</si>
  <si>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</si>
  <si>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</si>
  <si>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</si>
  <si>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</si>
  <si>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</si>
  <si>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</si>
  <si>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</si>
  <si>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</si>
  <si>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</si>
  <si>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</si>
  <si>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</si>
  <si>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</si>
  <si>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</si>
  <si>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</si>
  <si>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</si>
  <si>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</si>
  <si>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</si>
  <si>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</si>
  <si>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</si>
  <si>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</si>
  <si>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</si>
  <si>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</si>
  <si>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</si>
  <si>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</si>
  <si>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</si>
  <si>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</si>
  <si>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</si>
  <si>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</si>
  <si>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</si>
  <si>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</si>
  <si>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</si>
  <si>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</si>
  <si>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</si>
  <si>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</si>
  <si>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</si>
  <si>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</si>
  <si>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</si>
  <si>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</si>
  <si>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</si>
  <si>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</si>
  <si>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</si>
  <si>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</si>
  <si>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</si>
  <si>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</si>
  <si>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</si>
  <si>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</si>
  <si>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</si>
  <si>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</si>
  <si>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</si>
  <si>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</si>
  <si>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</si>
  <si>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</si>
  <si>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</si>
  <si>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</si>
  <si>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</si>
  <si>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</si>
  <si>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</si>
  <si>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</si>
  <si>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</si>
  <si>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</si>
  <si>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</si>
  <si>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</si>
  <si>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</si>
  <si>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</si>
  <si>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</si>
  <si>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</si>
  <si>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</si>
  <si>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</si>
  <si>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</si>
  <si>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</si>
  <si>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</si>
  <si>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</si>
  <si>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</si>
  <si>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</si>
  <si>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</si>
  <si>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</si>
  <si>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</si>
  <si>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</si>
  <si>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</si>
  <si>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</si>
  <si>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</si>
  <si>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</si>
  <si>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</si>
  <si>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</si>
  <si>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</si>
  <si>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</si>
  <si>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</si>
  <si>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</si>
  <si>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</si>
  <si>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</si>
  <si>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</si>
  <si>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</si>
  <si>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</si>
  <si>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</si>
  <si>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</si>
  <si>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</si>
  <si>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</si>
  <si>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</si>
  <si>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</si>
  <si>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</si>
  <si>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</si>
  <si>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</si>
  <si>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</si>
  <si>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</si>
  <si>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</si>
  <si>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</si>
  <si>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</si>
  <si>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</si>
  <si>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</si>
  <si>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</si>
  <si>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</si>
  <si>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</si>
  <si>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</si>
  <si>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</si>
  <si>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</si>
  <si>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</si>
  <si>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</si>
  <si>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</si>
  <si>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</si>
  <si>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</si>
  <si>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</si>
  <si>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</si>
  <si>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</si>
  <si>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</si>
  <si>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</si>
  <si>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</si>
  <si>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</si>
  <si>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</si>
  <si>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</si>
  <si>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</si>
  <si>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</si>
  <si>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</si>
  <si>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</si>
  <si>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</si>
  <si>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</si>
  <si>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</si>
  <si>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</si>
  <si>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</si>
  <si>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</si>
  <si>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</si>
  <si>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</si>
  <si>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</si>
  <si>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</si>
  <si>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</si>
  <si>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</si>
  <si>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</si>
  <si>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</si>
  <si>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</si>
  <si>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</si>
  <si>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</si>
  <si>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</si>
  <si>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</si>
  <si>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</si>
  <si>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</si>
  <si>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</si>
  <si>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</si>
  <si>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</si>
  <si>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</si>
  <si>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</si>
  <si>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</si>
  <si>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</si>
  <si>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</si>
  <si>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</si>
  <si>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</si>
  <si>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</si>
  <si>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</si>
  <si>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</si>
  <si>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</si>
  <si>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</si>
  <si>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</si>
  <si>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</si>
  <si>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</si>
  <si>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</si>
  <si>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</si>
  <si>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</si>
  <si>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</si>
  <si>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</si>
  <si>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</si>
  <si>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</si>
  <si>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</si>
  <si>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</si>
  <si>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</si>
  <si>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</si>
  <si>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</si>
  <si>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</si>
  <si>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</si>
  <si>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</si>
  <si>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</si>
  <si>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</si>
  <si>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</si>
  <si>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</si>
  <si>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</si>
  <si>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</si>
  <si>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</si>
  <si>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</si>
  <si>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</si>
  <si>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</si>
  <si>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</si>
  <si>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</si>
  <si>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</si>
  <si>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</si>
  <si>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</si>
  <si>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</si>
  <si>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</si>
  <si>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</si>
  <si>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</si>
  <si>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</si>
  <si>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</si>
  <si>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</si>
  <si>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</si>
  <si>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</si>
  <si>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</si>
  <si>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</si>
  <si>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</si>
  <si>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</si>
  <si>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</si>
  <si>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</si>
  <si>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</si>
  <si>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</si>
  <si>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</si>
  <si>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</si>
  <si>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</si>
  <si>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</si>
  <si>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</si>
  <si>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</si>
  <si>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</si>
  <si>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</si>
  <si>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</si>
  <si>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</si>
  <si>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</si>
  <si>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</si>
  <si>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</si>
  <si>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</si>
  <si>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</si>
  <si>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</si>
  <si>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</si>
  <si>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</si>
  <si>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</si>
  <si>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</si>
  <si>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</si>
  <si>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</si>
  <si>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</si>
  <si>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</si>
  <si>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</si>
  <si>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</si>
  <si>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</si>
  <si>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</si>
  <si>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</si>
  <si>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</si>
  <si>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</si>
  <si>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</si>
  <si>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</si>
  <si>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</si>
  <si>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</si>
  <si>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</si>
  <si>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</si>
  <si>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</si>
  <si>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</si>
  <si>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</si>
  <si>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</si>
  <si>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</si>
  <si>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</si>
  <si>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</si>
  <si>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</si>
  <si>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</si>
  <si>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</si>
  <si>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</si>
  <si>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</si>
  <si>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</si>
  <si>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</si>
  <si>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</si>
  <si>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</si>
  <si>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</si>
  <si>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</si>
  <si>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</si>
  <si>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</si>
  <si>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</si>
  <si>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</si>
  <si>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</si>
  <si>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</si>
  <si>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</si>
  <si>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</si>
  <si>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</si>
  <si>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</si>
  <si>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</si>
  <si>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</si>
  <si>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</si>
  <si>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</si>
  <si>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</si>
  <si>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</si>
  <si>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</si>
  <si>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</si>
  <si>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</si>
  <si>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</si>
  <si>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</si>
  <si>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</si>
  <si>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</si>
  <si>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</si>
  <si>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</si>
  <si>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</si>
  <si>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</si>
  <si>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</si>
  <si>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</si>
  <si>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</si>
  <si>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</si>
  <si>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</si>
  <si>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</si>
  <si>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</si>
  <si>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</si>
  <si>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</si>
  <si>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</si>
  <si>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</si>
  <si>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</si>
  <si>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</si>
  <si>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</si>
  <si>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</si>
  <si>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</si>
  <si>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</si>
  <si>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</si>
  <si>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</si>
  <si>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</si>
  <si>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</si>
  <si>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</si>
  <si>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</si>
  <si>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</si>
  <si>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</si>
  <si>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</si>
  <si>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</si>
  <si>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</si>
  <si>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</si>
  <si>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</si>
  <si>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</si>
  <si>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</si>
  <si>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</si>
  <si>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</si>
  <si>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</si>
  <si>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</si>
  <si>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</si>
  <si>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</si>
  <si>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</si>
  <si>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</si>
  <si>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</si>
  <si>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</si>
  <si>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</si>
  <si>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</si>
  <si>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</si>
  <si>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</si>
  <si>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</si>
  <si>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</si>
  <si>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</si>
  <si>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</si>
  <si>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</si>
  <si>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</si>
  <si>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</si>
  <si>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</si>
  <si>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</si>
  <si>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</si>
  <si>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</si>
  <si>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</si>
  <si>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</si>
  <si>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</si>
  <si>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</si>
  <si>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</si>
  <si>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</si>
  <si>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</si>
  <si>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</si>
  <si>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</si>
  <si>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</si>
  <si>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</si>
  <si>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</si>
  <si>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</si>
  <si>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</si>
  <si>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</si>
  <si>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</si>
  <si>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</si>
  <si>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</si>
  <si>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</si>
  <si>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</si>
  <si>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</si>
  <si>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</si>
  <si>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</si>
  <si>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</si>
  <si>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</si>
  <si>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</si>
  <si>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</si>
  <si>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</si>
  <si>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</si>
  <si>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</si>
  <si>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</si>
  <si>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</si>
  <si>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</si>
  <si>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</si>
  <si>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</si>
  <si>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</si>
  <si>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</si>
  <si>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</si>
  <si>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</si>
  <si>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</si>
  <si>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</si>
  <si>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</si>
  <si>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</si>
  <si>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</si>
  <si>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</si>
  <si>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</si>
  <si>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</si>
  <si>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</si>
  <si>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</si>
  <si>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</si>
  <si>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</si>
  <si>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</si>
  <si>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</si>
  <si>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</si>
  <si>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</si>
  <si>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</si>
  <si>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</si>
  <si>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</si>
  <si>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</si>
  <si>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</si>
  <si>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</si>
  <si>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</si>
  <si>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</si>
  <si>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</si>
  <si>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</si>
  <si>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</si>
  <si>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</si>
  <si>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</si>
  <si>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</si>
  <si>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</si>
  <si>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</si>
  <si>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</si>
  <si>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</si>
  <si>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</si>
  <si>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</si>
  <si>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</si>
  <si>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</si>
  <si>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</si>
  <si>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</si>
  <si>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</si>
  <si>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</si>
  <si>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</si>
  <si>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</si>
  <si>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</si>
  <si>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</si>
  <si>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</si>
  <si>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</si>
  <si>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</si>
  <si>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</si>
  <si>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</si>
  <si>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</si>
  <si>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</si>
  <si>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</si>
  <si>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</si>
  <si>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</si>
  <si>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</si>
  <si>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</si>
  <si>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</si>
  <si>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</si>
  <si>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</si>
  <si>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</si>
  <si>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</si>
  <si>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</si>
  <si>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</si>
  <si>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</si>
  <si>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</si>
  <si>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</si>
  <si>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</si>
  <si>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</si>
  <si>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</si>
  <si>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</si>
  <si>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</si>
  <si>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</si>
  <si>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</si>
  <si>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</si>
  <si>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</si>
  <si>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</si>
  <si>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</si>
  <si>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</si>
  <si>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</si>
  <si>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</si>
  <si>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</si>
  <si>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</si>
  <si>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</si>
  <si>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</si>
  <si>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</si>
  <si>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</si>
  <si>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</si>
  <si>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</si>
  <si>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</si>
  <si>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</si>
  <si>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</si>
  <si>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</si>
  <si>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</si>
  <si>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</si>
  <si>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</si>
  <si>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</si>
  <si>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</si>
  <si>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</si>
  <si>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</si>
  <si>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</si>
  <si>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</si>
  <si>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</si>
  <si>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</si>
  <si>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</si>
  <si>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</si>
  <si>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</si>
  <si>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</si>
  <si>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</si>
  <si>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</si>
  <si>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</si>
  <si>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</si>
  <si>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</si>
  <si>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</si>
  <si>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</si>
  <si>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</si>
  <si>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</si>
  <si>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</si>
  <si>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</si>
  <si>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</si>
  <si>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</si>
  <si>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</si>
  <si>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</si>
  <si>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</si>
  <si>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</si>
  <si>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</si>
  <si>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</si>
  <si>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</si>
  <si>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</si>
  <si>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</si>
  <si>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</si>
  <si>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</si>
  <si>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</si>
  <si>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</si>
  <si>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</si>
  <si>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</si>
  <si>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</si>
  <si>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</si>
  <si>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</si>
  <si>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</si>
  <si>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</si>
  <si>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</si>
  <si>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</si>
  <si>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</si>
  <si>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</si>
  <si>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</si>
  <si>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</si>
  <si>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</si>
  <si>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</si>
  <si>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</si>
  <si>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</si>
  <si>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</si>
  <si>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</si>
  <si>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</si>
  <si>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</si>
  <si>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</si>
  <si>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</si>
  <si>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</si>
  <si>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</si>
  <si>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</si>
  <si>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</si>
  <si>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</si>
  <si>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</si>
  <si>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</si>
  <si>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</si>
  <si>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</si>
  <si>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</si>
  <si>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</si>
  <si>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</si>
  <si>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</si>
  <si>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</si>
  <si>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</si>
  <si>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</si>
  <si>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</si>
  <si>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</si>
  <si>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</si>
  <si>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</si>
  <si>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</si>
  <si>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</si>
  <si>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</si>
  <si>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</si>
  <si>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</si>
  <si>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</si>
  <si>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</si>
  <si>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</si>
  <si>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</si>
  <si>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</si>
  <si>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</si>
  <si>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</si>
  <si>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</si>
  <si>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</si>
  <si>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</si>
  <si>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</si>
  <si>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</si>
  <si>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</si>
  <si>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</si>
  <si>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</si>
  <si>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</si>
  <si>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</si>
  <si>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</si>
  <si>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</si>
  <si>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</si>
  <si>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</si>
  <si>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</si>
  <si>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</si>
  <si>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</si>
  <si>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</si>
  <si>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</si>
  <si>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</si>
  <si>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</si>
  <si>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</si>
  <si>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</si>
  <si>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</si>
  <si>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</si>
  <si>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</si>
  <si>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</si>
  <si>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</si>
  <si>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</si>
  <si>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</si>
  <si>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</si>
  <si>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</si>
  <si>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</si>
  <si>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</si>
  <si>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</si>
  <si>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</si>
  <si>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</si>
  <si>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</si>
  <si>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</si>
  <si>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</si>
  <si>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</si>
  <si>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</si>
  <si>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</si>
  <si>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</si>
  <si>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</si>
  <si>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</si>
  <si>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</si>
  <si>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</si>
  <si>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</si>
  <si>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</si>
  <si>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</si>
  <si>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</si>
  <si>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</si>
  <si>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</si>
  <si>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</si>
  <si>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</si>
  <si>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</si>
  <si>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</si>
  <si>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</si>
  <si>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</si>
  <si>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</si>
  <si>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</si>
  <si>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</si>
  <si>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</si>
  <si>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</si>
  <si>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</si>
  <si>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</si>
  <si>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</si>
  <si>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</si>
  <si>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</si>
  <si>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</si>
  <si>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</si>
  <si>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</si>
  <si>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</si>
  <si>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</si>
  <si>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</si>
  <si>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</si>
  <si>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</si>
  <si>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</si>
  <si>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</si>
  <si>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</si>
  <si>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</si>
  <si>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</si>
  <si>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</si>
  <si>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</si>
  <si>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</si>
  <si>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</si>
  <si>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</si>
  <si>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</si>
  <si>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</si>
  <si>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</si>
  <si>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</si>
  <si>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</si>
  <si>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</si>
  <si>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</si>
  <si>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</si>
  <si>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</si>
  <si>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</si>
  <si>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</si>
  <si>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</si>
  <si>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</si>
  <si>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</si>
  <si>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</si>
  <si>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</si>
  <si>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</si>
  <si>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</si>
  <si>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</si>
  <si>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</si>
  <si>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</si>
  <si>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</si>
  <si>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</si>
  <si>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</si>
  <si>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</si>
  <si>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</si>
  <si>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</si>
  <si>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</si>
  <si>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</si>
  <si>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</si>
  <si>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</si>
  <si>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</si>
  <si>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</si>
  <si>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</si>
  <si>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</si>
  <si>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</si>
  <si>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</si>
  <si>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</si>
  <si>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</si>
  <si>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</si>
  <si>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</si>
  <si>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</si>
  <si>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</si>
  <si>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</si>
  <si>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</si>
  <si>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</si>
  <si>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</si>
  <si>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</si>
  <si>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</si>
  <si>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</si>
  <si>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</si>
  <si>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</si>
  <si>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</si>
  <si>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</si>
  <si>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</si>
  <si>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</si>
  <si>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</si>
  <si>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</si>
  <si>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</si>
  <si>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</si>
  <si>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</si>
  <si>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</si>
  <si>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</si>
  <si>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</si>
  <si>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</si>
  <si>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</si>
  <si>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</si>
  <si>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</si>
  <si>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</si>
  <si>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</si>
  <si>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</si>
  <si>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</si>
  <si>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</si>
  <si>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</si>
  <si>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</si>
  <si>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</si>
  <si>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</si>
  <si>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</si>
  <si>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</si>
  <si>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</si>
  <si>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</si>
  <si>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</si>
  <si>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</si>
  <si>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</si>
  <si>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</si>
  <si>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</si>
  <si>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</si>
  <si>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</si>
  <si>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</si>
  <si>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</si>
  <si>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</si>
  <si>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</si>
  <si>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</si>
  <si>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</si>
  <si>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</si>
  <si>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</si>
  <si>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</si>
  <si>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</si>
  <si>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</si>
  <si>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</si>
  <si>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</si>
  <si>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</si>
  <si>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</si>
  <si>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</si>
  <si>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</si>
  <si>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</si>
  <si>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</si>
  <si>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</si>
  <si>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</si>
  <si>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</si>
  <si>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</si>
  <si>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</si>
  <si>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</si>
  <si>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</si>
  <si>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</si>
  <si>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</si>
  <si>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</si>
  <si>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</si>
  <si>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</si>
  <si>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</si>
  <si>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</si>
  <si>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</si>
  <si>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</si>
  <si>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</si>
  <si>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</si>
  <si>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</si>
  <si>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</si>
  <si>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</si>
  <si>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</si>
  <si>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</si>
  <si>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</si>
  <si>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</si>
  <si>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</si>
  <si>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</si>
  <si>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</si>
  <si>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</si>
  <si>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</si>
  <si>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</si>
  <si>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</si>
  <si>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</si>
  <si>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</si>
  <si>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</si>
  <si>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</si>
  <si>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</si>
  <si>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</si>
  <si>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</si>
  <si>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</si>
  <si>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</si>
  <si>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</si>
  <si>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</si>
  <si>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</si>
  <si>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</si>
  <si>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</si>
  <si>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</si>
  <si>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</si>
  <si>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</si>
  <si>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</si>
  <si>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</si>
  <si>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</si>
  <si>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</si>
  <si>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</si>
  <si>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</si>
  <si>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</si>
  <si>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</si>
  <si>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</si>
  <si>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</si>
  <si>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</si>
  <si>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</si>
  <si>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</si>
  <si>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</si>
  <si>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</si>
  <si>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</si>
  <si>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</si>
  <si>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</si>
  <si>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</si>
  <si>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</si>
  <si>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</si>
  <si>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</si>
  <si>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</si>
  <si>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</si>
  <si>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</si>
  <si>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</si>
  <si>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</si>
  <si>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</si>
  <si>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</si>
  <si>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</si>
  <si>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</si>
  <si>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</si>
  <si>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</si>
  <si>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</si>
  <si>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</si>
  <si>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</si>
  <si>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</si>
  <si>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</si>
  <si>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</si>
  <si>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</si>
  <si>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</si>
  <si>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</si>
  <si>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</si>
  <si>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</si>
  <si>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</si>
  <si>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</si>
  <si>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</si>
  <si>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</si>
  <si>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</si>
  <si>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</si>
  <si>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</si>
  <si>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</si>
  <si>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</si>
  <si>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</si>
  <si>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</si>
  <si>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</si>
  <si>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</si>
  <si>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</si>
  <si>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</si>
  <si>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</si>
  <si>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</si>
  <si>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</si>
  <si>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</si>
  <si>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</si>
  <si>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</si>
  <si>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</si>
  <si>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</si>
  <si>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</si>
  <si>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</si>
  <si>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</si>
  <si>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</si>
  <si>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</si>
  <si>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</si>
  <si>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</si>
  <si>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</si>
  <si>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</si>
  <si>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</si>
  <si>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</si>
  <si>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</si>
  <si>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</si>
  <si>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</si>
  <si>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</si>
  <si>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</si>
  <si>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</si>
  <si>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</si>
  <si>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</si>
  <si>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</si>
  <si>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</si>
  <si>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</si>
  <si>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</si>
  <si>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</si>
  <si>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</si>
  <si>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</si>
  <si>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</si>
  <si>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</si>
  <si>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</si>
  <si>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</si>
  <si>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</si>
  <si>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</si>
  <si>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</si>
  <si>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</si>
  <si>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</si>
  <si>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</si>
  <si>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</si>
  <si>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</si>
  <si>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</si>
  <si>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</si>
  <si>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</si>
  <si>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</si>
  <si>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</si>
  <si>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</si>
  <si>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</si>
  <si>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</si>
  <si>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</si>
  <si>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</si>
  <si>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</si>
  <si>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</si>
  <si>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</si>
  <si>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</si>
  <si>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</si>
  <si>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</si>
  <si>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</si>
  <si>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</si>
  <si>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</si>
  <si>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</si>
  <si>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</si>
  <si>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</si>
  <si>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</si>
  <si>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</si>
  <si>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</si>
  <si>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</si>
  <si>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</si>
  <si>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</si>
  <si>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</si>
  <si>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</si>
  <si>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</si>
  <si>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</si>
  <si>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</si>
  <si>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</si>
  <si>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</si>
  <si>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</si>
  <si>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</si>
  <si>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</si>
  <si>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</si>
  <si>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</si>
  <si>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</si>
  <si>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</si>
  <si>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</si>
  <si>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</si>
  <si>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</si>
  <si>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</si>
  <si>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</si>
  <si>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</si>
  <si>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</si>
  <si>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</si>
  <si>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</si>
  <si>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</si>
  <si>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</si>
  <si>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</si>
  <si>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</si>
  <si>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</si>
  <si>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</si>
  <si>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</si>
  <si>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</si>
  <si>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</si>
  <si>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</si>
  <si>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</si>
  <si>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</si>
  <si>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</si>
  <si>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</si>
  <si>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</si>
  <si>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</si>
  <si>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</si>
  <si>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</si>
  <si>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</si>
  <si>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</si>
  <si>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</si>
  <si>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</si>
  <si>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</si>
  <si>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</si>
  <si>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</si>
  <si>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</si>
  <si>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</si>
  <si>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</si>
  <si>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</si>
  <si>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</si>
  <si>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</si>
  <si>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</si>
  <si>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</si>
  <si>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</si>
  <si>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</si>
  <si>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</si>
  <si>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</si>
  <si>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</si>
  <si>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</si>
  <si>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</si>
  <si>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</si>
  <si>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</si>
  <si>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</si>
  <si>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</si>
  <si>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</si>
  <si>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</si>
  <si>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</si>
  <si>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</si>
  <si>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</si>
  <si>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</si>
  <si>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</si>
  <si>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</si>
  <si>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</si>
  <si>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</si>
  <si>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</si>
  <si>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</si>
  <si>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</si>
  <si>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</si>
  <si>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</si>
  <si>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</si>
  <si>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</si>
  <si>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</si>
  <si>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</si>
  <si>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</si>
  <si>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</si>
  <si>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</si>
  <si>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</si>
  <si>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</si>
  <si>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</si>
  <si>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</si>
  <si>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</si>
  <si>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</si>
  <si>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</si>
  <si>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</si>
  <si>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</si>
  <si>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</si>
  <si>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</si>
  <si>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</si>
  <si>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</si>
  <si>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</si>
  <si>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</si>
  <si>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</si>
  <si>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</si>
  <si>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</si>
  <si>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</si>
  <si>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</si>
  <si>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</si>
  <si>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</si>
  <si>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</si>
  <si>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</si>
  <si>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</si>
  <si>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</si>
  <si>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</si>
  <si>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</si>
  <si>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</si>
  <si>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</si>
  <si>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</si>
  <si>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</si>
  <si>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</si>
  <si>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</si>
  <si>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</si>
  <si>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</si>
  <si>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</si>
  <si>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</si>
  <si>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</si>
  <si>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</si>
  <si>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</si>
  <si>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</si>
  <si>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</si>
  <si>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</si>
  <si>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</si>
  <si>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</si>
  <si>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</si>
  <si>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</si>
  <si>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</si>
  <si>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</si>
  <si>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</si>
  <si>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</si>
  <si>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</si>
  <si>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</si>
  <si>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</si>
  <si>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</si>
  <si>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</si>
  <si>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</si>
  <si>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</si>
  <si>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</si>
  <si>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</si>
  <si>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</si>
  <si>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</si>
  <si>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</si>
  <si>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</si>
  <si>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</si>
  <si>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</si>
  <si>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</si>
  <si>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</si>
  <si>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</si>
  <si>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</si>
  <si>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</si>
  <si>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</si>
  <si>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</si>
  <si>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</si>
  <si>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</si>
  <si>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</si>
  <si>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</si>
  <si>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</si>
  <si>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</si>
  <si>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</si>
  <si>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</si>
  <si>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</si>
  <si>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</si>
  <si>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</si>
  <si>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</si>
  <si>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</si>
  <si>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</si>
  <si>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</si>
  <si>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</si>
  <si>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</si>
  <si>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</si>
  <si>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</si>
  <si>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</si>
  <si>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</si>
  <si>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</si>
  <si>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</si>
  <si>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</si>
  <si>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</si>
  <si>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</si>
  <si>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</si>
  <si>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</si>
  <si>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</si>
  <si>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</si>
  <si>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</si>
  <si>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</si>
  <si>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</si>
  <si>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</si>
  <si>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</si>
  <si>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</si>
  <si>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</si>
  <si>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</si>
  <si>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</si>
  <si>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</si>
  <si>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</si>
  <si>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</si>
  <si>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</si>
  <si>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</si>
  <si>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</si>
  <si>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</si>
  <si>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</si>
  <si>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</si>
  <si>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</si>
  <si>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</si>
  <si>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</si>
  <si>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</si>
  <si>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</si>
  <si>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</si>
  <si>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</si>
  <si>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</si>
  <si>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</si>
  <si>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</si>
  <si>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</si>
  <si>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</si>
  <si>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</si>
  <si>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</si>
  <si>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</si>
  <si>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</si>
  <si>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</si>
  <si>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</si>
  <si>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</si>
  <si>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</si>
  <si>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</si>
  <si>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</si>
  <si>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</si>
  <si>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</si>
  <si>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</si>
  <si>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</si>
  <si>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</si>
  <si>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</si>
  <si>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</si>
  <si>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</si>
  <si>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</si>
  <si>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</si>
  <si>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</si>
  <si>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</si>
  <si>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</si>
  <si>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</si>
  <si>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</si>
  <si>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</si>
  <si>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</si>
  <si>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</si>
  <si>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</si>
  <si>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</si>
  <si>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</si>
  <si>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</si>
  <si>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</si>
  <si>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</si>
  <si>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</si>
  <si>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</si>
  <si>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</si>
  <si>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</si>
  <si>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</si>
  <si>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</si>
  <si>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</si>
  <si>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</si>
  <si>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</si>
  <si>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</si>
  <si>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</si>
  <si>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</si>
  <si>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</si>
  <si>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</si>
  <si>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</si>
  <si>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</si>
  <si>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</si>
  <si>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</si>
  <si>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</si>
  <si>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</si>
  <si>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</si>
  <si>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</si>
  <si>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</si>
  <si>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</si>
  <si>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</si>
  <si>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</si>
  <si>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</si>
  <si>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</si>
  <si>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</si>
  <si>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</si>
  <si>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</si>
  <si>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</si>
  <si>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</si>
  <si>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</si>
  <si>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</si>
  <si>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</si>
  <si>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</si>
  <si>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</si>
  <si>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</si>
  <si>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</si>
  <si>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</si>
  <si>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</si>
  <si>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</si>
  <si>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</si>
  <si>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</si>
  <si>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</si>
  <si>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</si>
  <si>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</si>
  <si>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</si>
  <si>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</si>
  <si>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</si>
  <si>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</si>
  <si>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</si>
  <si>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</si>
  <si>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</si>
  <si>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</si>
  <si>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</si>
  <si>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</si>
  <si>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</si>
  <si>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</si>
  <si>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</si>
  <si>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</si>
  <si>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</si>
  <si>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</si>
  <si>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</si>
  <si>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</si>
  <si>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</si>
  <si>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</si>
  <si>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</si>
  <si>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</si>
  <si>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</si>
  <si>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</si>
  <si>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</si>
  <si>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</si>
  <si>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</si>
  <si>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</si>
  <si>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</si>
  <si>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</si>
  <si>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</si>
  <si>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</si>
  <si>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</si>
  <si>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</si>
  <si>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</si>
  <si>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</si>
  <si>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</si>
  <si>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</si>
  <si>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</si>
  <si>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</si>
  <si>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</si>
  <si>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</si>
  <si>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</si>
  <si>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</si>
  <si>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</si>
  <si>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</si>
  <si>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</si>
  <si>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</si>
  <si>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</si>
  <si>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</si>
  <si>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</si>
  <si>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</si>
  <si>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</si>
  <si>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</si>
  <si>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</si>
  <si>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</si>
  <si>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</si>
  <si>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</si>
  <si>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</si>
  <si>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</si>
  <si>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</si>
  <si>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</si>
  <si>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</si>
  <si>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</si>
  <si>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</si>
  <si>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</si>
  <si>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</si>
  <si>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</si>
  <si>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</si>
  <si>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</si>
  <si>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</si>
  <si>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</si>
  <si>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</si>
  <si>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</si>
  <si>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</si>
  <si>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</si>
  <si>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</si>
  <si>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</si>
  <si>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</si>
  <si>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</si>
  <si>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</si>
  <si>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</si>
  <si>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</si>
  <si>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</si>
  <si>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</si>
  <si>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</si>
  <si>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</si>
  <si>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</si>
  <si>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</si>
  <si>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</si>
  <si>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</si>
  <si>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</si>
  <si>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</si>
  <si>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</si>
  <si>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</si>
  <si>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</si>
  <si>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</si>
  <si>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</si>
  <si>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</si>
  <si>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</si>
  <si>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</si>
  <si>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</si>
  <si>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</si>
  <si>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</si>
  <si>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</si>
  <si>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</si>
  <si>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</si>
  <si>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</si>
  <si>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</si>
  <si>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</si>
  <si>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</si>
  <si>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</si>
  <si>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</si>
  <si>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</si>
  <si>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</si>
  <si>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</si>
  <si>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</si>
  <si>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</si>
  <si>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</si>
  <si>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</si>
  <si>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</si>
  <si>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</si>
  <si>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</si>
  <si>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</si>
  <si>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</si>
  <si>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</si>
  <si>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</si>
  <si>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</si>
  <si>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</si>
  <si>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</si>
  <si>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</si>
  <si>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</si>
  <si>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</si>
  <si>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</si>
  <si>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</si>
  <si>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</si>
  <si>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</si>
  <si>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</si>
  <si>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</si>
  <si>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</si>
  <si>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</si>
  <si>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</si>
  <si>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</si>
  <si>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</si>
  <si>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</si>
  <si>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</si>
  <si>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</si>
  <si>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</si>
  <si>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</si>
  <si>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</si>
  <si>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</si>
  <si>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</si>
  <si>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</si>
  <si>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</si>
  <si>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</si>
  <si>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</si>
  <si>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</si>
  <si>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</si>
  <si>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</si>
  <si>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</si>
  <si>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</si>
  <si>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</si>
  <si>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</si>
  <si>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</si>
  <si>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</si>
  <si>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</si>
  <si>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</si>
  <si>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</si>
  <si>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</si>
  <si>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</si>
  <si>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</si>
  <si>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</si>
  <si>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</si>
  <si>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</si>
  <si>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</si>
  <si>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</si>
  <si>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</si>
  <si>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</si>
  <si>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</si>
  <si>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</si>
  <si>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</si>
  <si>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</si>
  <si>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</si>
  <si>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</si>
  <si>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</si>
  <si>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</si>
  <si>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</si>
  <si>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</si>
  <si>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</si>
  <si>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</si>
  <si>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</si>
  <si>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</si>
  <si>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</si>
  <si>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</si>
  <si>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</si>
  <si>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</si>
  <si>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</si>
  <si>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</si>
  <si>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</si>
  <si>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</si>
  <si>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</si>
  <si>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</si>
  <si>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</si>
  <si>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</si>
  <si>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</si>
  <si>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</si>
  <si>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</si>
  <si>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</si>
  <si>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</si>
  <si>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</si>
  <si>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</si>
  <si>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</si>
  <si>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</si>
  <si>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</si>
  <si>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</si>
  <si>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</si>
  <si>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</si>
  <si>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</si>
  <si>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</si>
  <si>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</si>
  <si>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</si>
  <si>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</si>
  <si>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</si>
  <si>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</si>
  <si>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</si>
  <si>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</si>
  <si>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</si>
  <si>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</si>
  <si>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</si>
  <si>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</si>
  <si>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</si>
  <si>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</si>
  <si>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</si>
  <si>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</si>
  <si>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</si>
  <si>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</si>
  <si>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</si>
  <si>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</si>
  <si>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</si>
  <si>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</si>
  <si>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</si>
  <si>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</si>
  <si>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</si>
  <si>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</si>
  <si>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</si>
  <si>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</si>
  <si>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</si>
  <si>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</si>
  <si>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</si>
  <si>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</si>
  <si>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</si>
  <si>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</si>
  <si>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</si>
  <si>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</si>
  <si>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</si>
  <si>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</si>
  <si>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</si>
  <si>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</si>
  <si>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</si>
  <si>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</si>
  <si>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</si>
  <si>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</si>
  <si>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</si>
  <si>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</si>
  <si>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</si>
  <si>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</si>
  <si>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</si>
  <si>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</si>
  <si>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</si>
  <si>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</si>
  <si>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</si>
  <si>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</si>
  <si>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</si>
  <si>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</si>
  <si>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</si>
  <si>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</si>
  <si>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</si>
  <si>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</si>
  <si>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</si>
  <si>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</si>
  <si>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</si>
  <si>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</si>
  <si>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</si>
  <si>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</si>
  <si>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</si>
  <si>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</si>
  <si>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</si>
  <si>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</si>
  <si>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</si>
  <si>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</si>
  <si>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</si>
  <si>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</si>
  <si>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</si>
  <si>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</si>
  <si>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</si>
  <si>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</si>
  <si>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</si>
  <si>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</si>
  <si>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</si>
  <si>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</si>
  <si>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</si>
  <si>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</si>
  <si>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</si>
  <si>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</si>
  <si>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</si>
  <si>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</si>
  <si>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</si>
  <si>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</si>
  <si>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</si>
  <si>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</si>
  <si>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</si>
  <si>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</si>
  <si>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</si>
  <si>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</si>
  <si>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</si>
  <si>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</si>
  <si>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</si>
  <si>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</si>
  <si>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</si>
  <si>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</si>
  <si>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</si>
  <si>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</si>
  <si>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</si>
  <si>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</si>
  <si>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</si>
  <si>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</si>
  <si>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</si>
  <si>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</si>
  <si>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</si>
  <si>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</si>
  <si>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</si>
  <si>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</si>
  <si>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</si>
  <si>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</si>
  <si>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</si>
  <si>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</si>
  <si>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</si>
  <si>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</si>
  <si>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</si>
  <si>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</si>
  <si>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</si>
  <si>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</si>
  <si>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</si>
  <si>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</si>
  <si>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</si>
  <si>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</si>
  <si>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</si>
  <si>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</si>
  <si>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</si>
  <si>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</si>
  <si>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</si>
  <si>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</si>
  <si>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</si>
  <si>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</si>
  <si>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</si>
  <si>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</si>
  <si>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</si>
  <si>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</si>
  <si>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</si>
  <si>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</si>
  <si>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</si>
  <si>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</si>
  <si>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</si>
  <si>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</si>
  <si>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</si>
  <si>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</si>
  <si>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</si>
  <si>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</si>
  <si>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</si>
  <si>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</si>
  <si>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</si>
  <si>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</si>
  <si>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</si>
  <si>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</si>
  <si>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</si>
  <si>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</si>
  <si>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</si>
  <si>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</si>
  <si>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</si>
  <si>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</si>
  <si>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</si>
  <si>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</si>
  <si>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</si>
  <si>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</si>
  <si>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</si>
  <si>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</si>
  <si>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</si>
  <si>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</si>
  <si>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</si>
  <si>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</si>
  <si>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</si>
  <si>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</si>
  <si>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</si>
  <si>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</si>
  <si>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</si>
  <si>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</si>
  <si>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</si>
  <si>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</si>
  <si>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</si>
  <si>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</si>
  <si>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</si>
  <si>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</si>
  <si>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</si>
  <si>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</si>
  <si>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</si>
  <si>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</si>
  <si>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</si>
  <si>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</si>
  <si>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</si>
  <si>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</si>
  <si>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</si>
  <si>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</si>
  <si>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</si>
  <si>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</si>
  <si>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</si>
  <si>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</si>
  <si>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</si>
  <si>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</si>
  <si>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</si>
  <si>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</si>
  <si>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</si>
  <si>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</si>
  <si>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</si>
  <si>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</si>
  <si>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</si>
  <si>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</si>
  <si>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</si>
  <si>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</si>
  <si>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</si>
  <si>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</si>
  <si>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</si>
  <si>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</si>
  <si>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</si>
  <si>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</si>
  <si>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</si>
  <si>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</si>
  <si>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</si>
  <si>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</si>
  <si>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</si>
  <si>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</si>
  <si>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</si>
  <si>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</si>
  <si>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</si>
  <si>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</si>
  <si>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</si>
  <si>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</si>
  <si>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</si>
  <si>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</si>
  <si>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</si>
  <si>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</si>
  <si>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</si>
  <si>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</si>
  <si>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</si>
  <si>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</si>
  <si>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</si>
  <si>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</si>
  <si>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</si>
  <si>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</si>
  <si>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</si>
  <si>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</si>
  <si>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</si>
  <si>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</si>
  <si>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</si>
  <si>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</si>
  <si>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</si>
  <si>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</si>
  <si>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</si>
  <si>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</si>
  <si>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</si>
  <si>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</si>
  <si>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</si>
  <si>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</si>
  <si>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</si>
  <si>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</si>
  <si>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</si>
  <si>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</si>
  <si>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</si>
  <si>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</si>
  <si>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</si>
  <si>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</si>
  <si>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</si>
  <si>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</si>
  <si>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</si>
  <si>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</si>
  <si>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</si>
  <si>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</si>
  <si>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</si>
  <si>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</si>
  <si>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</si>
  <si>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</si>
  <si>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</si>
  <si>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</si>
  <si>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</si>
  <si>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</si>
  <si>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</si>
  <si>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</si>
  <si>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</si>
  <si>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</si>
  <si>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</si>
  <si>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</si>
  <si>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</si>
  <si>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</si>
  <si>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</si>
  <si>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</si>
  <si>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</si>
  <si>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</si>
  <si>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</si>
  <si>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</si>
  <si>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</si>
  <si>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</si>
  <si>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</si>
  <si>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</si>
  <si>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</si>
  <si>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</si>
  <si>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</si>
  <si>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</si>
  <si>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</si>
  <si>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</si>
  <si>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</si>
  <si>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</si>
  <si>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</si>
  <si>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</si>
  <si>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</si>
  <si>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</si>
  <si>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</si>
  <si>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</si>
  <si>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</si>
  <si>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</si>
  <si>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</si>
  <si>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</si>
  <si>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</si>
  <si>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</si>
  <si>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</si>
  <si>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</si>
  <si>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</si>
  <si>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</si>
  <si>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</si>
  <si>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</si>
  <si>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</si>
  <si>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</si>
  <si>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</si>
  <si>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</si>
  <si>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</si>
  <si>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</si>
  <si>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</si>
  <si>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</si>
  <si>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</si>
  <si>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</si>
  <si>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</si>
  <si>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</si>
  <si>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</si>
  <si>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</si>
  <si>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</si>
  <si>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</si>
  <si>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</si>
  <si>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</si>
  <si>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</si>
  <si>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</si>
  <si>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</si>
  <si>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</si>
  <si>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</si>
  <si>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</si>
  <si>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</si>
  <si>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</si>
  <si>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</si>
  <si>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</si>
  <si>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</si>
  <si>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</si>
  <si>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</si>
  <si>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</si>
  <si>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</si>
  <si>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</si>
  <si>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</si>
  <si>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</si>
  <si>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</si>
  <si>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</si>
  <si>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</si>
  <si>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</si>
  <si>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</si>
  <si>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</si>
  <si>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</si>
  <si>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</si>
  <si>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</si>
  <si>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</si>
  <si>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</si>
  <si>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</si>
  <si>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</si>
  <si>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</si>
  <si>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</si>
  <si>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</si>
  <si>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</si>
  <si>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</si>
  <si>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</si>
  <si>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</si>
  <si>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</si>
  <si>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</si>
  <si>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</si>
  <si>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</si>
  <si>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</si>
  <si>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</si>
  <si>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</si>
  <si>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</si>
  <si>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</si>
  <si>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</si>
  <si>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</si>
  <si>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</si>
  <si>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</si>
  <si>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</si>
  <si>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</si>
  <si>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</si>
  <si>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</si>
  <si>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</si>
  <si>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</si>
  <si>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</si>
  <si>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</si>
  <si>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</si>
  <si>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</si>
  <si>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</si>
  <si>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</si>
  <si>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</si>
  <si>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</si>
  <si>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</si>
  <si>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</si>
  <si>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</si>
  <si>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</si>
  <si>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</si>
  <si>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</si>
  <si>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</si>
  <si>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</si>
  <si>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</si>
  <si>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</si>
  <si>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</si>
  <si>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</si>
  <si>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</si>
  <si>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</si>
  <si>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</si>
  <si>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</si>
  <si>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</si>
  <si>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</si>
  <si>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</si>
  <si>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</si>
  <si>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</si>
  <si>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</si>
  <si>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</si>
  <si>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</si>
  <si>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</si>
  <si>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</si>
  <si>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</si>
  <si>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</si>
  <si>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</si>
  <si>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</si>
  <si>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</si>
  <si>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</si>
  <si>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</si>
  <si>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</si>
  <si>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</si>
  <si>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</si>
  <si>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</si>
  <si>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</si>
  <si>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</si>
  <si>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</si>
  <si>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</si>
  <si>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</si>
  <si>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</si>
  <si>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</si>
  <si>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</si>
  <si>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</si>
  <si>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</si>
  <si>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</si>
  <si>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</si>
  <si>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</si>
  <si>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</si>
  <si>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</si>
  <si>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</si>
  <si>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</si>
  <si>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</si>
  <si>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</si>
  <si>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</si>
  <si>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</si>
  <si>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</si>
  <si>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</si>
  <si>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</si>
  <si>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</si>
  <si>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</si>
  <si>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</si>
  <si>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</si>
  <si>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</si>
  <si>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</si>
  <si>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</si>
  <si>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</si>
  <si>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</si>
  <si>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</si>
  <si>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</si>
  <si>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</si>
  <si>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</si>
  <si>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</si>
  <si>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</si>
  <si>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</si>
  <si>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</si>
  <si>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</si>
  <si>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</si>
  <si>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</si>
  <si>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</si>
  <si>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</si>
  <si>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</si>
  <si>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</si>
  <si>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</si>
  <si>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</si>
  <si>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</si>
  <si>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</si>
  <si>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</si>
  <si>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</si>
  <si>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</si>
  <si>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</si>
  <si>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</si>
  <si>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</si>
  <si>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</si>
  <si>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</si>
  <si>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</si>
  <si>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</si>
  <si>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</si>
  <si>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</si>
  <si>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</si>
  <si>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</si>
  <si>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</si>
  <si>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</si>
  <si>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</si>
  <si>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</si>
  <si>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</si>
  <si>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</si>
  <si>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</si>
  <si>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</si>
  <si>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</si>
  <si>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</si>
  <si>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</si>
  <si>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</si>
  <si>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</si>
  <si>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</si>
  <si>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</si>
  <si>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</si>
  <si>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</si>
  <si>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</si>
  <si>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</si>
  <si>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</si>
  <si>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</si>
  <si>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</si>
  <si>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</si>
  <si>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</si>
  <si>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</si>
  <si>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</si>
  <si>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</si>
  <si>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</si>
  <si>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</si>
  <si>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</si>
  <si>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</si>
  <si>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</si>
  <si>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</si>
  <si>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</si>
  <si>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</si>
  <si>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</si>
  <si>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</si>
  <si>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</si>
  <si>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</si>
  <si>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</si>
  <si>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</si>
  <si>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</si>
  <si>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</si>
  <si>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</si>
  <si>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</si>
  <si>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</si>
  <si>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</si>
  <si>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</si>
  <si>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</si>
  <si>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</si>
  <si>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</si>
  <si>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</si>
  <si>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</si>
  <si>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</si>
  <si>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</si>
  <si>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</si>
  <si>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</si>
  <si>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</si>
  <si>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</si>
  <si>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</si>
  <si>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</si>
  <si>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</si>
  <si>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</si>
  <si>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</si>
  <si>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</si>
  <si>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</si>
  <si>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</si>
  <si>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</si>
  <si>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</si>
  <si>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</si>
  <si>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</si>
  <si>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</si>
  <si>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</si>
  <si>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</si>
  <si>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</si>
  <si>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</si>
  <si>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</si>
  <si>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</si>
  <si>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</si>
  <si>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</si>
  <si>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</si>
  <si>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</si>
  <si>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</si>
  <si>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</si>
  <si>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</si>
  <si>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</si>
  <si>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</si>
  <si>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</si>
  <si>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</si>
  <si>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</si>
  <si>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</si>
  <si>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</si>
  <si>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</si>
  <si>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</si>
  <si>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</si>
  <si>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</si>
  <si>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</si>
  <si>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</si>
  <si>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</si>
  <si>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</si>
  <si>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</si>
  <si>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</si>
  <si>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</si>
  <si>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</si>
  <si>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</si>
  <si>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</si>
  <si>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</si>
  <si>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</si>
  <si>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</si>
  <si>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</si>
  <si>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</si>
  <si>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</si>
  <si>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</si>
  <si>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</si>
  <si>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</si>
  <si>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</si>
  <si>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</si>
  <si>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</si>
  <si>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</si>
  <si>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</si>
  <si>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</si>
  <si>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</si>
  <si>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</si>
  <si>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</si>
  <si>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</si>
  <si>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</si>
  <si>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</si>
  <si>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</si>
  <si>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</si>
  <si>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</si>
  <si>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</si>
  <si>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</si>
  <si>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</si>
  <si>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</si>
  <si>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</si>
  <si>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</si>
  <si>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</si>
  <si>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</si>
  <si>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</si>
  <si>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</si>
  <si>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</si>
  <si>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</si>
  <si>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</si>
  <si>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</si>
  <si>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</si>
  <si>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</si>
  <si>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</si>
  <si>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</si>
  <si>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</si>
  <si>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</si>
  <si>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</si>
  <si>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</si>
  <si>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</si>
  <si>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</si>
  <si>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</si>
  <si>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</si>
  <si>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</si>
  <si>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</si>
  <si>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</si>
  <si>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</si>
  <si>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</si>
  <si>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</si>
  <si>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</si>
  <si>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</si>
  <si>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</si>
  <si>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</si>
  <si>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</si>
  <si>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</si>
  <si>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</si>
  <si>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</si>
  <si>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</si>
  <si>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</si>
  <si>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</si>
  <si>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</si>
  <si>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</si>
  <si>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</si>
  <si>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</si>
  <si>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</si>
  <si>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</si>
  <si>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</si>
  <si>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</si>
  <si>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</si>
  <si>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</si>
  <si>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</si>
  <si>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</si>
  <si>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</si>
  <si>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</si>
  <si>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</si>
  <si>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</si>
  <si>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</si>
  <si>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</si>
  <si>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</si>
  <si>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</si>
  <si>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</si>
  <si>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</si>
  <si>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</si>
  <si>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</si>
  <si>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</si>
  <si>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</si>
  <si>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</si>
  <si>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</si>
  <si>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</si>
  <si>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</si>
  <si>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</si>
  <si>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</si>
  <si>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</si>
  <si>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</si>
  <si>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</si>
  <si>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</si>
  <si>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</si>
  <si>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</si>
  <si>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</si>
  <si>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</si>
  <si>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</si>
  <si>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</si>
  <si>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</si>
  <si>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</si>
  <si>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</si>
  <si>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</si>
  <si>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</si>
  <si>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</si>
  <si>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</si>
  <si>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</si>
  <si>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</si>
  <si>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</si>
  <si>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</si>
  <si>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</si>
  <si>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</si>
  <si>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</si>
  <si>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</si>
  <si>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</si>
  <si>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</si>
  <si>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</si>
  <si>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</si>
  <si>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</si>
  <si>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</si>
  <si>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</si>
  <si>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</si>
  <si>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</si>
  <si>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</si>
  <si>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</si>
  <si>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</si>
  <si>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</si>
  <si>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</si>
  <si>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</si>
  <si>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</si>
  <si>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</si>
  <si>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</si>
  <si>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</si>
  <si>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</si>
  <si>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</si>
  <si>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</si>
  <si>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</si>
  <si>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</si>
  <si>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</si>
  <si>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</si>
  <si>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</si>
  <si>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</si>
  <si>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</si>
  <si>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</si>
  <si>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</si>
  <si>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</si>
  <si>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</si>
  <si>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</si>
  <si>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</si>
  <si>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</si>
  <si>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</si>
  <si>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</si>
  <si>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</si>
  <si>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</si>
  <si>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</si>
  <si>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</si>
  <si>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</si>
  <si>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</si>
  <si>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</si>
  <si>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</si>
  <si>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</si>
  <si>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</si>
  <si>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</si>
  <si>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</si>
  <si>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</si>
  <si>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</si>
  <si>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</si>
  <si>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</si>
  <si>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</si>
  <si>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</si>
  <si>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</si>
  <si>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</si>
  <si>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</si>
  <si>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</si>
  <si>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</si>
  <si>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</si>
  <si>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</si>
  <si>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</si>
  <si>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</si>
  <si>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</si>
  <si>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</si>
  <si>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</si>
  <si>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</si>
  <si>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</si>
  <si>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</si>
  <si>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</si>
  <si>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</si>
  <si>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</si>
  <si>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</si>
  <si>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</si>
  <si>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</si>
  <si>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</si>
  <si>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</si>
  <si>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</si>
  <si>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</si>
  <si>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</si>
  <si>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</si>
  <si>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</si>
  <si>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</si>
  <si>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</si>
  <si>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</si>
  <si>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</si>
  <si>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</si>
  <si>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</si>
  <si>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</si>
  <si>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</si>
  <si>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</si>
  <si>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</si>
  <si>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</si>
  <si>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</si>
  <si>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</si>
  <si>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</si>
  <si>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</si>
  <si>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</si>
  <si>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</si>
  <si>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</si>
  <si>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</si>
  <si>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</si>
  <si>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</si>
  <si>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</si>
  <si>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</si>
  <si>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</si>
  <si>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</si>
  <si>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</si>
  <si>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</si>
  <si>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</si>
  <si>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</si>
  <si>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</si>
  <si>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</si>
  <si>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</si>
  <si>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</si>
  <si>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</si>
  <si>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</si>
  <si>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</si>
  <si>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</si>
  <si>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</si>
  <si>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</si>
  <si>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</si>
  <si>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</si>
  <si>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</si>
  <si>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</si>
  <si>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</si>
  <si>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</si>
  <si>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</si>
  <si>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</si>
  <si>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</si>
  <si>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</si>
  <si>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</si>
  <si>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</si>
  <si>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</si>
  <si>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</si>
  <si>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</si>
  <si>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</si>
  <si>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</si>
  <si>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</si>
  <si>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</si>
  <si>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</si>
  <si>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</si>
  <si>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</si>
  <si>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</si>
  <si>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</si>
  <si>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</si>
  <si>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</si>
  <si>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</si>
  <si>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</si>
  <si>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</si>
  <si>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</si>
  <si>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</si>
  <si>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</si>
  <si>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</si>
  <si>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</si>
  <si>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</si>
  <si>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</si>
  <si>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</si>
  <si>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</si>
  <si>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</si>
  <si>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</si>
  <si>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</si>
  <si>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</si>
  <si>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</si>
  <si>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</si>
  <si>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</si>
  <si>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</si>
  <si>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</si>
  <si>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</si>
  <si>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</si>
  <si>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</si>
  <si>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</si>
  <si>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</si>
  <si>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</si>
  <si>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</si>
  <si>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</si>
  <si>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</si>
  <si>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</si>
  <si>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</si>
  <si>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</si>
  <si>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</si>
  <si>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</si>
  <si>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</si>
  <si>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</si>
  <si>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</si>
  <si>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</si>
  <si>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</si>
  <si>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</si>
  <si>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</si>
  <si>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</si>
  <si>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</si>
  <si>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</si>
  <si>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</si>
  <si>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</si>
  <si>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</si>
  <si>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</si>
  <si>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</si>
  <si>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</si>
  <si>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</si>
  <si>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</si>
  <si>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</si>
  <si>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</si>
  <si>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</si>
  <si>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</si>
  <si>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</si>
  <si>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</si>
  <si>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</si>
  <si>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</si>
  <si>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</si>
  <si>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</si>
  <si>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</si>
  <si>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</si>
  <si>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</si>
  <si>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</si>
  <si>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</si>
  <si>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</si>
  <si>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</si>
  <si>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</si>
  <si>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</si>
  <si>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</si>
  <si>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</si>
  <si>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</si>
  <si>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</si>
  <si>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</si>
  <si>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</si>
  <si>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</si>
  <si>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</si>
  <si>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</si>
  <si>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</si>
  <si>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</si>
  <si>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</si>
  <si>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</si>
  <si>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</si>
  <si>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</si>
  <si>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</si>
  <si>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</si>
  <si>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</si>
  <si>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</si>
  <si>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</si>
  <si>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</si>
  <si>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</si>
  <si>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</si>
  <si>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</si>
  <si>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</si>
  <si>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</si>
  <si>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</si>
  <si>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</si>
  <si>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</si>
  <si>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</si>
  <si>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</si>
  <si>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</si>
  <si>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</si>
  <si>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</si>
  <si>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</si>
  <si>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</si>
  <si>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</si>
  <si>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</si>
  <si>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</si>
  <si>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</si>
  <si>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</si>
  <si>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</si>
  <si>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</si>
  <si>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</si>
  <si>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</si>
  <si>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</si>
  <si>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</si>
  <si>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</si>
  <si>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</si>
  <si>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</si>
  <si>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</si>
  <si>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</si>
  <si>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</si>
  <si>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</si>
  <si>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</si>
  <si>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</si>
  <si>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</si>
  <si>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</si>
  <si>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</si>
  <si>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</si>
  <si>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</si>
  <si>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</si>
  <si>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</si>
  <si>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</si>
  <si>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</si>
  <si>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</si>
  <si>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</si>
  <si>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</si>
  <si>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</si>
  <si>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</si>
  <si>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</si>
  <si>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</si>
  <si>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</si>
  <si>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</si>
  <si>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</si>
  <si>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</si>
  <si>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</si>
  <si>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</si>
  <si>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</si>
  <si>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</si>
  <si>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</si>
  <si>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</si>
  <si>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</si>
  <si>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</si>
  <si>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</si>
  <si>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</si>
  <si>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</si>
  <si>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</si>
  <si>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</si>
  <si>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</si>
  <si>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</si>
  <si>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</si>
  <si>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</si>
  <si>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</si>
  <si>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</si>
  <si>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</si>
  <si>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</si>
  <si>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</si>
  <si>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</si>
  <si>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</si>
  <si>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</si>
  <si>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</si>
  <si>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</si>
  <si>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</si>
  <si>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</si>
  <si>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</si>
  <si>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</si>
  <si>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</si>
  <si>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</si>
  <si>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</si>
  <si>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</si>
  <si>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</si>
  <si>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</si>
  <si>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</si>
  <si>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</si>
  <si>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</si>
  <si>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</si>
  <si>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</si>
  <si>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</si>
  <si>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</si>
  <si>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</si>
  <si>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</si>
  <si>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</si>
  <si>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</si>
  <si>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</si>
  <si>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</si>
  <si>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</si>
  <si>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</si>
  <si>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</si>
  <si>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</si>
  <si>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</si>
  <si>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</si>
  <si>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</si>
  <si>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</si>
  <si>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</si>
  <si>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</si>
  <si>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</si>
  <si>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</si>
  <si>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</si>
  <si>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</si>
  <si>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</si>
  <si>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</si>
  <si>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</si>
  <si>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</si>
  <si>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</si>
  <si>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</si>
  <si>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</si>
  <si>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</si>
  <si>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</si>
  <si>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</si>
  <si>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</si>
  <si>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</si>
  <si>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</si>
  <si>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</si>
  <si>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</si>
  <si>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</si>
  <si>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</si>
  <si>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</si>
  <si>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</si>
  <si>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</si>
  <si>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</si>
  <si>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</si>
  <si>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</si>
  <si>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</si>
  <si>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</si>
  <si>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</si>
  <si>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</si>
  <si>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</si>
  <si>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</si>
  <si>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</si>
  <si>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</si>
  <si>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</si>
  <si>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</si>
  <si>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</si>
  <si>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</si>
  <si>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</si>
  <si>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</si>
  <si>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</si>
  <si>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</si>
  <si>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</si>
  <si>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</si>
  <si>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</si>
  <si>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</si>
  <si>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</si>
  <si>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</si>
  <si>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</si>
  <si>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</si>
  <si>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</si>
  <si>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</si>
  <si>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</si>
  <si>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</si>
  <si>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</si>
  <si>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</si>
  <si>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</si>
  <si>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</si>
  <si>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</si>
  <si>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</si>
  <si>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</si>
  <si>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</si>
  <si>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</si>
  <si>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</si>
  <si>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</si>
  <si>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</si>
  <si>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</si>
  <si>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</si>
  <si>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</si>
  <si>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</si>
  <si>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</si>
  <si>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</si>
  <si>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</si>
  <si>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</si>
  <si>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</si>
  <si>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</si>
  <si>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</si>
  <si>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</si>
  <si>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</si>
  <si>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</si>
  <si>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</si>
  <si>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</si>
  <si>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</si>
  <si>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</si>
  <si>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</si>
  <si>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</si>
  <si>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</si>
  <si>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</si>
  <si>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</si>
  <si>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</si>
  <si>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</si>
  <si>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</si>
  <si>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</si>
  <si>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</si>
  <si>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</si>
  <si>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</si>
  <si>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</si>
  <si>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</si>
  <si>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</si>
  <si>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</si>
  <si>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</si>
  <si>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</si>
  <si>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</si>
  <si>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</si>
  <si>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</si>
  <si>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</si>
  <si>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</si>
  <si>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</si>
  <si>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</si>
  <si>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</si>
  <si>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</si>
  <si>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</si>
  <si>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</si>
  <si>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</si>
  <si>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</si>
  <si>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</si>
  <si>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</si>
  <si>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</si>
  <si>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</si>
  <si>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</si>
  <si>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</si>
  <si>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</si>
  <si>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</si>
  <si>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</si>
  <si>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</si>
  <si>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</si>
  <si>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</si>
  <si>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</si>
  <si>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</si>
  <si>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</si>
  <si>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</si>
  <si>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</si>
  <si>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</si>
  <si>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</si>
  <si>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</si>
  <si>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</si>
  <si>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</si>
  <si>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</si>
  <si>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</si>
  <si>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</si>
  <si>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</si>
  <si>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</si>
  <si>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</si>
  <si>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</si>
  <si>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</si>
  <si>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</si>
  <si>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</si>
  <si>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</si>
  <si>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</si>
  <si>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</si>
  <si>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</si>
  <si>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</si>
  <si>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</si>
  <si>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</si>
  <si>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</si>
  <si>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</si>
  <si>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</si>
  <si>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</si>
  <si>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</si>
  <si>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</si>
  <si>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</si>
  <si>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</si>
  <si>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</si>
  <si>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</si>
  <si>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</si>
  <si>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</si>
  <si>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</si>
  <si>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</si>
  <si>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</si>
  <si>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</si>
  <si>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</si>
  <si>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</si>
  <si>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</si>
  <si>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</si>
  <si>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</si>
  <si>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</si>
  <si>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</si>
  <si>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</si>
  <si>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</si>
  <si>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</si>
  <si>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</si>
  <si>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</si>
  <si>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</si>
  <si>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</si>
  <si>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</si>
  <si>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</si>
  <si>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</si>
  <si>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</si>
  <si>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</si>
  <si>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</si>
  <si>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</si>
  <si>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</si>
  <si>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</si>
  <si>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</si>
  <si>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</si>
  <si>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</si>
  <si>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</si>
  <si>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</si>
  <si>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</si>
  <si>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</si>
  <si>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</si>
  <si>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</si>
  <si>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</si>
  <si>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</si>
  <si>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</si>
  <si>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</si>
  <si>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</si>
  <si>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</si>
  <si>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</si>
  <si>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</si>
  <si>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</si>
  <si>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</si>
  <si>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</si>
  <si>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</si>
  <si>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</si>
  <si>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</si>
  <si>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</si>
  <si>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</si>
  <si>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</si>
  <si>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</si>
  <si>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</si>
  <si>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</si>
  <si>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</si>
  <si>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</si>
  <si>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</si>
  <si>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</si>
  <si>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</si>
  <si>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</si>
  <si>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</si>
  <si>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</si>
  <si>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</si>
  <si>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</si>
  <si>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</si>
  <si>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</si>
  <si>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</si>
  <si>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</si>
  <si>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</si>
  <si>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</si>
  <si>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</si>
  <si>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</si>
  <si>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</si>
  <si>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</si>
  <si>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</si>
  <si>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</si>
  <si>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</si>
  <si>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</si>
  <si>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</si>
  <si>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</si>
  <si>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</si>
  <si>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</si>
  <si>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</si>
  <si>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</si>
  <si>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</si>
  <si>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</si>
  <si>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</si>
  <si>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</si>
  <si>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</si>
  <si>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</si>
  <si>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</si>
  <si>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</si>
  <si>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</si>
  <si>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</si>
  <si>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</si>
  <si>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</si>
  <si>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</si>
  <si>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</si>
  <si>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</si>
  <si>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</si>
  <si>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</si>
  <si>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</si>
  <si>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</si>
  <si>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</si>
  <si>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</si>
  <si>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</si>
  <si>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</si>
  <si>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</si>
  <si>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</si>
  <si>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</si>
  <si>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</si>
  <si>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</si>
  <si>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</si>
  <si>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</si>
  <si>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</si>
  <si>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</si>
  <si>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</si>
  <si>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</si>
  <si>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</si>
  <si>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</si>
  <si>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</si>
  <si>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</si>
  <si>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</si>
  <si>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</si>
  <si>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</si>
  <si>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</si>
  <si>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</si>
  <si>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</si>
  <si>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</si>
  <si>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</si>
  <si>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</si>
  <si>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</si>
  <si>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</si>
  <si>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</si>
  <si>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</si>
  <si>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</si>
  <si>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</si>
  <si>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</si>
  <si>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</si>
  <si>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</si>
  <si>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</si>
  <si>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</si>
  <si>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</si>
  <si>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</si>
  <si>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</si>
  <si>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</si>
  <si>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</si>
  <si>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</si>
  <si>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</si>
  <si>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</si>
  <si>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</si>
  <si>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</si>
  <si>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</si>
  <si>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</si>
  <si>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</si>
  <si>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</si>
  <si>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</si>
  <si>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</si>
  <si>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</si>
  <si>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</si>
  <si>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</si>
  <si>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</si>
  <si>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</si>
  <si>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</si>
  <si>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</si>
  <si>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</si>
  <si>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</si>
  <si>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</si>
  <si>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</si>
  <si>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</si>
  <si>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</si>
  <si>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</si>
  <si>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</si>
  <si>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</si>
  <si>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</si>
  <si>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</si>
  <si>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</si>
  <si>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</si>
  <si>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</si>
  <si>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</si>
  <si>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</si>
  <si>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</si>
  <si>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</si>
  <si>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</si>
  <si>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</si>
  <si>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</si>
  <si>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</si>
  <si>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</si>
  <si>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</si>
  <si>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</si>
  <si>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</si>
  <si>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</si>
  <si>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</si>
  <si>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</si>
  <si>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</si>
  <si>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</si>
  <si>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</si>
  <si>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</si>
  <si>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</si>
  <si>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</si>
  <si>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</si>
  <si>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</si>
  <si>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</si>
  <si>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</si>
  <si>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</si>
  <si>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</si>
  <si>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</si>
  <si>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</si>
  <si>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</si>
  <si>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</si>
  <si>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</si>
  <si>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</si>
  <si>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</si>
  <si>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</si>
  <si>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</si>
  <si>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</si>
  <si>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</si>
  <si>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</si>
  <si>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</si>
  <si>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</si>
  <si>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</si>
  <si>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</si>
  <si>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</si>
  <si>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</si>
  <si>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</si>
  <si>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</si>
  <si>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</si>
  <si>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</si>
  <si>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</si>
  <si>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</si>
  <si>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</si>
  <si>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</si>
  <si>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</si>
  <si>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</si>
  <si>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</si>
  <si>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</si>
  <si>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</si>
  <si>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</si>
  <si>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</si>
  <si>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</si>
  <si>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</si>
  <si>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</si>
  <si>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</si>
  <si>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</si>
  <si>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</si>
  <si>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</si>
  <si>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</si>
  <si>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</si>
  <si>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</si>
  <si>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</si>
  <si>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</si>
  <si>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</si>
  <si>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</si>
  <si>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</si>
  <si>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</si>
  <si>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</si>
  <si>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</si>
  <si>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</si>
  <si>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</si>
  <si>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</si>
  <si>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</si>
  <si>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</si>
  <si>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</si>
  <si>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</si>
  <si>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</si>
  <si>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</si>
  <si>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</si>
  <si>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</si>
  <si>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</si>
  <si>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</si>
  <si>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</si>
  <si>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</si>
  <si>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</si>
  <si>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</si>
  <si>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</si>
  <si>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</si>
  <si>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</si>
  <si>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</si>
  <si>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</si>
  <si>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</si>
  <si>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</si>
  <si>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</si>
  <si>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</si>
  <si>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</si>
  <si>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</si>
  <si>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</si>
  <si>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</si>
  <si>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</si>
  <si>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</si>
  <si>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</si>
  <si>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</si>
  <si>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</si>
  <si>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</si>
  <si>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</si>
  <si>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</si>
  <si>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</si>
  <si>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</si>
  <si>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</si>
  <si>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</si>
  <si>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</si>
  <si>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</si>
  <si>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</si>
  <si>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</si>
  <si>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</si>
  <si>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</si>
  <si>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</si>
  <si>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</si>
  <si>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</si>
  <si>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</si>
  <si>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</si>
  <si>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</si>
  <si>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</si>
  <si>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</si>
  <si>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</si>
  <si>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</si>
  <si>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</si>
  <si>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</si>
  <si>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</si>
  <si>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</si>
  <si>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</si>
  <si>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</si>
  <si>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</si>
  <si>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</si>
  <si>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</si>
  <si>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</si>
  <si>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</si>
  <si>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</si>
  <si>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</si>
  <si>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</si>
  <si>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</si>
  <si>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</si>
  <si>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</si>
  <si>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</si>
  <si>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</si>
  <si>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</si>
  <si>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</si>
  <si>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</si>
  <si>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</si>
  <si>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</si>
  <si>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</si>
  <si>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</si>
  <si>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</si>
  <si>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</si>
  <si>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</si>
  <si>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</si>
  <si>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</si>
  <si>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</si>
  <si>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</si>
  <si>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</si>
  <si>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</si>
  <si>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</si>
  <si>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</si>
  <si>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</si>
  <si>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</si>
  <si>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</si>
  <si>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</si>
  <si>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</si>
  <si>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</si>
  <si>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</si>
  <si>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</si>
  <si>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</si>
  <si>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</si>
  <si>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</si>
  <si>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</si>
  <si>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</si>
  <si>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</si>
  <si>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</si>
  <si>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</si>
  <si>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</si>
  <si>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</si>
  <si>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</si>
  <si>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</si>
  <si>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</si>
  <si>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</si>
  <si>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</si>
  <si>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</si>
  <si>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</si>
  <si>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</si>
  <si>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</si>
  <si>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</si>
  <si>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</si>
  <si>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</si>
  <si>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</si>
  <si>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</si>
  <si>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</si>
  <si>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</si>
  <si>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</si>
  <si>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</si>
  <si>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</si>
  <si>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</si>
  <si>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</si>
  <si>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</si>
  <si>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</si>
  <si>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</si>
  <si>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</si>
  <si>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</si>
  <si>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</si>
  <si>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</si>
  <si>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</si>
  <si>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</si>
  <si>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</si>
  <si>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</si>
  <si>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</si>
  <si>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</si>
  <si>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</si>
  <si>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</si>
  <si>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</si>
  <si>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</si>
  <si>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</si>
  <si>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</si>
  <si>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</si>
  <si>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</si>
  <si>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</si>
  <si>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</si>
  <si>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</si>
  <si>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</si>
  <si>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</si>
  <si>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</si>
  <si>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</si>
  <si>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</si>
  <si>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</si>
  <si>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</si>
  <si>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</si>
  <si>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</si>
  <si>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</si>
  <si>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</si>
  <si>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</si>
  <si>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</si>
  <si>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</si>
  <si>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</si>
  <si>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</si>
  <si>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</si>
  <si>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</si>
  <si>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</si>
  <si>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</si>
  <si>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</si>
  <si>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</si>
  <si>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</si>
  <si>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</si>
  <si>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</si>
  <si>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</si>
  <si>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</si>
  <si>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</si>
  <si>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</si>
  <si>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</si>
  <si>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</si>
  <si>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</si>
  <si>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</si>
  <si>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</si>
  <si>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</si>
  <si>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</si>
  <si>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</si>
  <si>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</si>
  <si>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</si>
  <si>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</si>
  <si>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</si>
  <si>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</si>
  <si>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</si>
  <si>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</si>
  <si>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</si>
  <si>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</si>
  <si>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</si>
  <si>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</si>
  <si>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</si>
  <si>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</si>
  <si>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</si>
  <si>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</si>
  <si>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</si>
  <si>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</si>
  <si>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</si>
  <si>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</si>
  <si>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</si>
  <si>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</si>
  <si>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</si>
  <si>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</si>
  <si>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</si>
  <si>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</si>
  <si>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</si>
  <si>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</si>
  <si>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</si>
  <si>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</si>
  <si>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</si>
  <si>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</si>
  <si>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</si>
  <si>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</si>
  <si>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</si>
  <si>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</si>
  <si>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</si>
  <si>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</si>
  <si>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</si>
  <si>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</si>
  <si>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</si>
  <si>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</si>
  <si>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</si>
  <si>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</si>
  <si>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</si>
  <si>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</si>
  <si>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</si>
  <si>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</si>
  <si>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</si>
  <si>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</si>
  <si>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</si>
  <si>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</si>
  <si>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</si>
  <si>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</si>
  <si>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</si>
  <si>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</si>
  <si>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</si>
  <si>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</si>
  <si>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</si>
  <si>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</si>
  <si>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</si>
  <si>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</si>
  <si>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</si>
  <si>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</si>
  <si>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</si>
  <si>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</si>
  <si>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</si>
  <si>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</si>
  <si>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</si>
  <si>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</si>
  <si>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</si>
  <si>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</si>
  <si>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</si>
  <si>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</si>
  <si>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</si>
  <si>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</si>
  <si>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</si>
  <si>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</si>
  <si>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</si>
  <si>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</si>
  <si>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</si>
  <si>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</si>
  <si>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</si>
  <si>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</si>
  <si>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</si>
  <si>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</si>
  <si>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</si>
  <si>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</si>
  <si>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</si>
  <si>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</si>
  <si>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</si>
  <si>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</si>
  <si>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</si>
  <si>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</si>
  <si>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</si>
  <si>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</si>
  <si>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</si>
  <si>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</si>
  <si>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</si>
  <si>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</si>
  <si>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</si>
  <si>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</si>
  <si>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</si>
  <si>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</si>
  <si>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</si>
  <si>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</si>
  <si>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</si>
  <si>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</si>
  <si>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</si>
  <si>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</si>
  <si>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</si>
  <si>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</si>
  <si>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</si>
  <si>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</si>
  <si>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</si>
  <si>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</si>
  <si>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</si>
  <si>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</si>
  <si>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</si>
  <si>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</si>
  <si>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</si>
  <si>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</si>
  <si>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</si>
  <si>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</si>
  <si>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</si>
  <si>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</si>
  <si>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</si>
  <si>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</si>
  <si>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</si>
  <si>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</si>
  <si>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</si>
  <si>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</si>
  <si>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</si>
  <si>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</si>
  <si>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</si>
  <si>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</si>
  <si>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</si>
  <si>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</si>
  <si>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</si>
  <si>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</si>
  <si>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</si>
  <si>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</si>
  <si>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</si>
  <si>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</si>
  <si>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</si>
  <si>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</si>
  <si>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</si>
  <si>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</si>
  <si>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</si>
  <si>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</si>
  <si>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</si>
  <si>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</si>
  <si>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</si>
  <si>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</si>
  <si>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</si>
  <si>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</si>
  <si>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</si>
  <si>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</si>
  <si>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</si>
  <si>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</si>
  <si>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</si>
  <si>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</si>
  <si>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</si>
  <si>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</si>
  <si>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</si>
  <si>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</si>
  <si>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</si>
  <si>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</si>
  <si>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</si>
  <si>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</si>
  <si>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</si>
  <si>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</si>
  <si>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</si>
  <si>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</si>
  <si>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</si>
  <si>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</si>
  <si>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</si>
  <si>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</si>
  <si>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</si>
  <si>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</si>
  <si>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</si>
  <si>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</si>
  <si>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</si>
  <si>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</si>
  <si>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</si>
  <si>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</si>
  <si>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</si>
  <si>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</si>
  <si>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</si>
  <si>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</si>
  <si>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</si>
  <si>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</si>
  <si>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</si>
  <si>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</si>
  <si>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</si>
  <si>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</si>
  <si>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</si>
  <si>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</si>
  <si>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</si>
  <si>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</si>
  <si>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</si>
  <si>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</si>
  <si>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</si>
  <si>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</si>
  <si>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</si>
  <si>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</si>
  <si>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</si>
  <si>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</si>
  <si>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</si>
  <si>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</si>
  <si>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</si>
  <si>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</si>
  <si>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</si>
  <si>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</si>
  <si>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</si>
  <si>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</si>
  <si>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</si>
  <si>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</si>
  <si>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</si>
  <si>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</si>
  <si>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</si>
  <si>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</si>
  <si>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</si>
  <si>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</si>
  <si>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</si>
  <si>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</si>
  <si>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</si>
  <si>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</si>
  <si>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</si>
  <si>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</si>
  <si>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</si>
  <si>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</si>
  <si>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</si>
  <si>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</si>
  <si>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</si>
  <si>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</si>
  <si>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</si>
  <si>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</si>
  <si>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</si>
  <si>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</si>
  <si>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</si>
  <si>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</si>
  <si>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</si>
  <si>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</si>
  <si>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</si>
  <si>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</si>
  <si>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</si>
  <si>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</si>
  <si>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</si>
  <si>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</si>
  <si>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</si>
  <si>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</si>
  <si>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</si>
  <si>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</si>
  <si>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</si>
  <si>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</si>
  <si>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</si>
  <si>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</si>
  <si>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</si>
  <si>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</si>
  <si>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</si>
  <si>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</si>
  <si>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</si>
  <si>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</si>
  <si>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</si>
  <si>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</si>
  <si>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</si>
  <si>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</si>
  <si>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</si>
  <si>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</si>
  <si>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</si>
  <si>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</si>
  <si>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</si>
  <si>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</si>
  <si>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</si>
  <si>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</si>
  <si>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</si>
  <si>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</si>
  <si>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</si>
  <si>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</si>
  <si>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</si>
  <si>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</si>
  <si>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</si>
  <si>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</si>
  <si>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</si>
  <si>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</si>
  <si>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</si>
  <si>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</si>
  <si>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</si>
  <si>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</si>
  <si>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</si>
  <si>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</si>
  <si>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</si>
  <si>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</si>
  <si>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</si>
  <si>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</si>
  <si>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</si>
  <si>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</si>
  <si>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</si>
  <si>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</si>
  <si>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</si>
  <si>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</si>
  <si>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</si>
  <si>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</si>
  <si>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</si>
  <si>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</si>
  <si>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</si>
  <si>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</si>
  <si>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</si>
  <si>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</si>
  <si>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</si>
  <si>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</si>
  <si>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</si>
  <si>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</si>
  <si>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</si>
  <si>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</si>
  <si>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</si>
  <si>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</si>
  <si>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</si>
  <si>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</si>
  <si>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</si>
  <si>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</si>
  <si>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</si>
  <si>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</si>
  <si>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</si>
  <si>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</si>
  <si>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</si>
  <si>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</si>
  <si>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</si>
  <si>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</si>
  <si>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</si>
  <si>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</si>
  <si>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</si>
  <si>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</si>
  <si>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</si>
  <si>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</si>
  <si>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</si>
  <si>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</si>
  <si>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</si>
  <si>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</si>
  <si>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</si>
  <si>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</si>
  <si>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</si>
  <si>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</si>
  <si>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</si>
  <si>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</si>
  <si>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</si>
  <si>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</si>
  <si>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</si>
  <si>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</si>
  <si>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</si>
  <si>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</si>
  <si>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</si>
  <si>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</si>
  <si>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</si>
  <si>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</si>
  <si>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</si>
  <si>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</si>
  <si>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</si>
  <si>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</si>
  <si>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</si>
  <si>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</si>
  <si>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</si>
  <si>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</si>
  <si>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</si>
  <si>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</si>
  <si>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</si>
  <si>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</si>
  <si>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</si>
  <si>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</si>
  <si>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</si>
  <si>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</si>
  <si>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</si>
  <si>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</si>
  <si>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</si>
  <si>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</si>
  <si>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</si>
  <si>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</si>
  <si>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</si>
  <si>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</si>
  <si>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</si>
  <si>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</si>
  <si>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</si>
  <si>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</si>
  <si>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</si>
  <si>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</si>
  <si>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</si>
  <si>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</si>
  <si>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</si>
  <si>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</si>
  <si>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</si>
  <si>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</si>
  <si>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</si>
  <si>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</si>
  <si>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</si>
  <si>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</si>
  <si>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</si>
  <si>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</si>
  <si>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</si>
  <si>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</si>
  <si>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</si>
  <si>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</si>
  <si>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</si>
  <si>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</si>
  <si>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</si>
  <si>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</si>
  <si>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</si>
  <si>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</si>
  <si>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</si>
  <si>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</si>
  <si>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</si>
  <si>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</si>
  <si>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</si>
  <si>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</si>
  <si>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</si>
  <si>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</si>
  <si>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</si>
  <si>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</si>
  <si>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</si>
  <si>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</si>
  <si>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</si>
  <si>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</si>
  <si>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</si>
  <si>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</si>
  <si>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</si>
  <si>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</si>
  <si>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</si>
  <si>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</si>
  <si>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</si>
  <si>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</si>
  <si>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</si>
  <si>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</si>
  <si>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</si>
  <si>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</si>
  <si>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</si>
  <si>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</si>
  <si>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</si>
  <si>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</si>
  <si>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</si>
  <si>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</si>
  <si>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</si>
  <si>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</si>
  <si>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</si>
  <si>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</si>
  <si>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</si>
  <si>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</si>
  <si>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</si>
  <si>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</si>
  <si>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</si>
  <si>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</si>
  <si>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</si>
  <si>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</si>
  <si>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</si>
  <si>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</si>
  <si>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</si>
  <si>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</si>
  <si>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</si>
  <si>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</si>
  <si>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</si>
  <si>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</si>
  <si>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</si>
  <si>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</si>
  <si>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</si>
  <si>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</si>
  <si>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</si>
  <si>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</si>
  <si>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</si>
  <si>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</si>
  <si>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</si>
  <si>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</si>
  <si>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</si>
  <si>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</si>
  <si>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</si>
  <si>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</si>
  <si>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</si>
  <si>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</si>
  <si>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</si>
  <si>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</si>
  <si>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</si>
  <si>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</si>
  <si>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</si>
  <si>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</si>
  <si>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</si>
  <si>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</si>
  <si>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</si>
  <si>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</si>
  <si>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</si>
  <si>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</si>
  <si>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</si>
  <si>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</si>
  <si>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</si>
  <si>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</si>
  <si>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</si>
  <si>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</si>
  <si>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</si>
  <si>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</si>
  <si>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</si>
  <si>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</si>
  <si>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</si>
  <si>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</si>
  <si>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</si>
  <si>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</si>
  <si>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</si>
  <si>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</si>
  <si>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</si>
  <si>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</si>
  <si>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</si>
  <si>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</si>
  <si>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</si>
  <si>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</si>
  <si>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</si>
  <si>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</si>
  <si>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</si>
  <si>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</si>
  <si>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</si>
  <si>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</si>
  <si>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</si>
  <si>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</si>
  <si>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</si>
  <si>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</si>
  <si>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</si>
  <si>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</si>
  <si>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</si>
  <si>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</si>
  <si>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</si>
  <si>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</si>
  <si>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</si>
  <si>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</si>
  <si>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</si>
  <si>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</si>
  <si>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</si>
  <si>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</si>
  <si>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</si>
  <si>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</si>
  <si>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</si>
  <si>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</si>
  <si>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</si>
  <si>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</si>
  <si>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</si>
  <si>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</si>
  <si>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</si>
  <si>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</si>
  <si>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</si>
  <si>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</si>
  <si>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</si>
  <si>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</si>
  <si>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</si>
  <si>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</si>
  <si>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</si>
  <si>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</si>
  <si>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</si>
  <si>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</si>
  <si>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</si>
  <si>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</si>
  <si>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</si>
  <si>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</si>
  <si>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</si>
  <si>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</si>
  <si>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</si>
  <si>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</si>
  <si>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</si>
  <si>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</si>
  <si>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</si>
  <si>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</si>
  <si>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</si>
  <si>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</si>
  <si>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</si>
  <si>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</si>
  <si>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</si>
  <si>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</si>
  <si>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</si>
  <si>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</si>
  <si>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</si>
  <si>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</si>
  <si>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</si>
  <si>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</si>
  <si>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</si>
  <si>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</si>
  <si>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</si>
  <si>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</si>
  <si>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</si>
  <si>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</si>
  <si>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</si>
  <si>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</si>
  <si>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</si>
  <si>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</si>
  <si>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</si>
  <si>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</si>
  <si>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</si>
  <si>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</si>
  <si>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</si>
  <si>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</si>
  <si>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</si>
  <si>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</si>
  <si>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</si>
  <si>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</si>
  <si>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</si>
  <si>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</si>
  <si>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</si>
  <si>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</si>
  <si>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</si>
  <si>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</si>
  <si>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</si>
  <si>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</si>
  <si>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</si>
  <si>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</si>
  <si>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</si>
  <si>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</si>
  <si>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</si>
  <si>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</si>
  <si>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</si>
  <si>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</si>
  <si>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</si>
  <si>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</si>
  <si>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</si>
  <si>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</si>
  <si>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</si>
  <si>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</si>
  <si>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</si>
  <si>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</si>
  <si>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</si>
  <si>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</si>
  <si>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</si>
  <si>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</si>
  <si>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</si>
  <si>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</si>
  <si>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</si>
  <si>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</si>
  <si>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</si>
  <si>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</si>
  <si>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</si>
  <si>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</si>
  <si>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</si>
  <si>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</si>
  <si>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</si>
  <si>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</si>
  <si>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</si>
  <si>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</si>
  <si>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</si>
  <si>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</si>
  <si>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</si>
  <si>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</si>
  <si>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</si>
  <si>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</si>
  <si>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</si>
  <si>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</si>
  <si>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</si>
  <si>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</si>
  <si>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</si>
  <si>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</si>
  <si>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</si>
  <si>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</si>
  <si>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</si>
  <si>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</si>
  <si>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</si>
  <si>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</si>
  <si>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</si>
  <si>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</si>
  <si>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</si>
  <si>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</si>
  <si>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</si>
  <si>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</si>
  <si>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</si>
  <si>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</si>
  <si>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</si>
  <si>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</si>
  <si>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</si>
  <si>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</si>
  <si>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</si>
  <si>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</si>
  <si>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</si>
  <si>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</si>
  <si>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</si>
  <si>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</si>
  <si>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</si>
  <si>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</si>
  <si>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</si>
  <si>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</si>
  <si>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</si>
  <si>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</si>
  <si>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</si>
  <si>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</si>
  <si>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</si>
  <si>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</si>
  <si>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</si>
  <si>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</si>
  <si>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</si>
  <si>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</si>
  <si>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</si>
  <si>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</si>
  <si>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</si>
  <si>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</si>
  <si>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</si>
  <si>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</si>
  <si>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</si>
  <si>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</si>
  <si>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</si>
  <si>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</si>
  <si>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</si>
  <si>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</si>
  <si>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</si>
  <si>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</si>
  <si>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</si>
  <si>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</si>
  <si>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</si>
  <si>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</si>
  <si>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</si>
  <si>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</si>
  <si>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</si>
  <si>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</si>
  <si>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</si>
  <si>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</si>
  <si>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</si>
  <si>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</si>
  <si>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</si>
  <si>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</si>
  <si>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</si>
  <si>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</si>
  <si>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</si>
  <si>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</si>
  <si>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</si>
  <si>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</si>
  <si>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</si>
  <si>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</si>
  <si>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</si>
  <si>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</si>
  <si>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</si>
  <si>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</si>
  <si>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</si>
  <si>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</si>
  <si>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</si>
  <si>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</si>
  <si>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</si>
  <si>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</si>
  <si>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</si>
  <si>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</si>
  <si>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</si>
  <si>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</si>
  <si>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</si>
  <si>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</si>
  <si>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</si>
  <si>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</si>
  <si>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</si>
  <si>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</si>
  <si>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</si>
  <si>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</si>
  <si>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</si>
  <si>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</si>
  <si>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</si>
  <si>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</si>
  <si>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</si>
  <si>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</si>
  <si>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</si>
  <si>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</si>
  <si>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</si>
  <si>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</si>
  <si>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</si>
  <si>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</si>
  <si>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</si>
  <si>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</si>
  <si>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</si>
  <si>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</si>
  <si>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</si>
  <si>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</si>
  <si>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</si>
  <si>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</si>
  <si>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</si>
  <si>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</si>
  <si>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</si>
  <si>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</si>
  <si>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</si>
  <si>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</si>
  <si>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</si>
  <si>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</si>
  <si>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</si>
  <si>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</si>
  <si>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</si>
  <si>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</si>
  <si>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</si>
  <si>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</si>
  <si>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</si>
  <si>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</si>
  <si>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</si>
  <si>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</si>
  <si>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</si>
  <si>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</si>
  <si>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</si>
  <si>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</si>
  <si>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</si>
  <si>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</si>
  <si>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</si>
  <si>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</si>
  <si>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</si>
  <si>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</si>
  <si>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</si>
  <si>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</si>
  <si>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</si>
  <si>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</si>
  <si>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</si>
  <si>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</si>
  <si>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</si>
  <si>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</si>
  <si>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</si>
  <si>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</si>
  <si>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</si>
  <si>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</si>
  <si>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</si>
  <si>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</si>
  <si>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</si>
  <si>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</si>
  <si>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</si>
  <si>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</si>
  <si>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</si>
  <si>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</si>
  <si>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</si>
  <si>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</si>
  <si>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</si>
  <si>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</si>
  <si>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</si>
  <si>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</si>
  <si>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</si>
  <si>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</si>
  <si>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</si>
  <si>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</si>
  <si>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</si>
  <si>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</si>
  <si>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</si>
  <si>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</si>
  <si>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</si>
  <si>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</si>
  <si>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</si>
  <si>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</si>
  <si>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</si>
  <si>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</si>
  <si>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</si>
  <si>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</si>
  <si>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</si>
  <si>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</si>
  <si>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</si>
  <si>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</si>
  <si>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</si>
  <si>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</si>
  <si>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</si>
  <si>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</si>
  <si>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</si>
  <si>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</si>
  <si>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</si>
  <si>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</si>
  <si>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</si>
  <si>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</si>
  <si>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</si>
  <si>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</si>
  <si>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</si>
  <si>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</si>
  <si>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</si>
  <si>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</si>
  <si>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</si>
  <si>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</si>
  <si>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</si>
  <si>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</si>
  <si>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</si>
  <si>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</si>
  <si>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</si>
  <si>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</si>
  <si>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</si>
  <si>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</si>
  <si>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</si>
  <si>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</si>
  <si>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</si>
  <si>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</si>
  <si>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</si>
  <si>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</si>
  <si>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</si>
  <si>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</si>
  <si>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</si>
  <si>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</si>
  <si>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</si>
  <si>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</si>
  <si>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</si>
  <si>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</si>
  <si>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</si>
  <si>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</si>
  <si>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</si>
  <si>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</si>
  <si>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</si>
  <si>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</si>
  <si>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</si>
  <si>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</si>
  <si>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</si>
  <si>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</si>
  <si>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</si>
  <si>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</si>
  <si>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</si>
  <si>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</si>
  <si>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</si>
  <si>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</si>
  <si>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</si>
  <si>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</si>
  <si>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</si>
  <si>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</si>
  <si>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</si>
  <si>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</si>
  <si>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</si>
  <si>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</si>
  <si>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</si>
  <si>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</si>
  <si>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</si>
  <si>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</si>
  <si>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</si>
  <si>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</si>
  <si>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</si>
  <si>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</si>
  <si>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</si>
  <si>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</si>
  <si>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</si>
  <si>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</si>
  <si>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</si>
  <si>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</si>
  <si>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</si>
  <si>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</si>
  <si>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</si>
  <si>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</si>
  <si>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</si>
  <si>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</si>
  <si>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</si>
  <si>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</si>
  <si>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</si>
  <si>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</si>
  <si>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</si>
  <si>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</si>
  <si>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</si>
  <si>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</si>
  <si>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</si>
  <si>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</si>
  <si>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</si>
  <si>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</si>
  <si>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</si>
  <si>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</si>
  <si>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</si>
  <si>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</si>
  <si>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</si>
  <si>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</si>
  <si>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</si>
  <si>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</si>
  <si>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</si>
  <si>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</si>
  <si>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</si>
  <si>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</si>
  <si>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</si>
  <si>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</si>
  <si>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</si>
  <si>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</si>
  <si>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</si>
  <si>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</si>
  <si>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</si>
  <si>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</si>
  <si>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</si>
  <si>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</si>
  <si>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</si>
  <si>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</si>
  <si>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</si>
  <si>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</si>
  <si>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</si>
  <si>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</si>
  <si>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</si>
  <si>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</si>
  <si>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</si>
  <si>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</si>
  <si>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</si>
  <si>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</si>
  <si>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</si>
  <si>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</si>
  <si>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</si>
  <si>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</si>
  <si>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</si>
  <si>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</si>
  <si>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</si>
  <si>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</si>
  <si>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</si>
  <si>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</si>
  <si>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</si>
  <si>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</si>
  <si>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</si>
  <si>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</si>
  <si>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</si>
  <si>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</si>
  <si>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</si>
  <si>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</si>
  <si>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</si>
  <si>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</si>
  <si>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</si>
  <si>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</si>
  <si>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</si>
  <si>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</si>
  <si>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</si>
  <si>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</si>
  <si>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</si>
  <si>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</si>
  <si>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</si>
  <si>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</si>
  <si>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</si>
  <si>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</si>
  <si>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</si>
  <si>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</si>
  <si>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</si>
  <si>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</si>
  <si>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</si>
  <si>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</si>
  <si>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</si>
  <si>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</si>
  <si>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</si>
  <si>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</si>
  <si>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</si>
  <si>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</si>
  <si>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</si>
  <si>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</si>
  <si>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</si>
  <si>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</si>
  <si>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</si>
  <si>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</si>
  <si>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</si>
  <si>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</si>
  <si>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</si>
  <si>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</si>
  <si>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</si>
  <si>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</si>
  <si>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</si>
  <si>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</si>
  <si>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</si>
  <si>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</si>
  <si>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</si>
  <si>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</si>
  <si>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</si>
  <si>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</si>
  <si>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</si>
  <si>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</si>
  <si>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</si>
  <si>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</si>
  <si>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</si>
  <si>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</si>
  <si>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</si>
  <si>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</si>
  <si>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</si>
  <si>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</si>
  <si>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</si>
  <si>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</si>
  <si>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</si>
  <si>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</si>
  <si>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</si>
  <si>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</si>
  <si>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</si>
  <si>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</si>
  <si>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</si>
  <si>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</si>
  <si>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</si>
  <si>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</si>
  <si>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</si>
  <si>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</si>
  <si>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</si>
  <si>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</si>
  <si>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</si>
  <si>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</si>
  <si>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</si>
  <si>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</si>
  <si>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</si>
  <si>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</si>
  <si>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</si>
  <si>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</si>
  <si>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</si>
  <si>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</si>
  <si>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</si>
  <si>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</si>
  <si>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</si>
  <si>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</si>
  <si>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</si>
  <si>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</si>
  <si>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</si>
  <si>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</si>
  <si>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</si>
  <si>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</si>
  <si>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</si>
  <si>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</si>
  <si>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</si>
  <si>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</si>
  <si>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</si>
  <si>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</si>
  <si>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</si>
  <si>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</si>
  <si>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</si>
  <si>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</si>
  <si>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</si>
  <si>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</si>
  <si>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</si>
  <si>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</si>
  <si>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</si>
  <si>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</si>
  <si>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</si>
  <si>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</si>
  <si>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</si>
  <si>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</si>
  <si>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</si>
  <si>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</si>
  <si>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</si>
  <si>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</si>
  <si>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</si>
  <si>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</si>
  <si>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</si>
  <si>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</si>
  <si>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</si>
  <si>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</si>
  <si>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</si>
  <si>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</si>
  <si>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</si>
  <si>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</si>
  <si>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</si>
  <si>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</si>
  <si>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</si>
  <si>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</si>
  <si>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</si>
  <si>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</si>
  <si>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</si>
  <si>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</si>
  <si>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</si>
  <si>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</si>
  <si>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</si>
  <si>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</si>
  <si>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</si>
  <si>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</si>
  <si>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</si>
  <si>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</si>
  <si>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</si>
  <si>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</si>
  <si>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</si>
  <si>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</si>
  <si>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</si>
  <si>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</si>
  <si>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</si>
  <si>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</si>
  <si>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</si>
  <si>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</si>
  <si>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</si>
  <si>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</si>
  <si>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</si>
  <si>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</si>
  <si>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</si>
  <si>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</si>
  <si>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</si>
  <si>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</si>
  <si>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</si>
  <si>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</si>
  <si>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</si>
  <si>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</si>
  <si>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</si>
  <si>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</si>
  <si>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</si>
  <si>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</si>
  <si>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</si>
  <si>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</si>
  <si>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</si>
  <si>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</si>
  <si>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</si>
  <si>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</si>
  <si>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</si>
  <si>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</si>
  <si>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</si>
  <si>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</si>
  <si>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</si>
  <si>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</si>
  <si>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</si>
  <si>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</si>
  <si>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</si>
  <si>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</si>
  <si>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</si>
  <si>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</si>
  <si>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</si>
  <si>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</si>
  <si>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</si>
  <si>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</si>
  <si>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</si>
  <si>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</si>
  <si>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</si>
  <si>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</si>
  <si>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</si>
  <si>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</si>
  <si>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</si>
  <si>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</si>
  <si>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</si>
  <si>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</si>
  <si>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</si>
  <si>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</si>
  <si>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</si>
  <si>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</si>
  <si>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</si>
  <si>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</si>
  <si>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</si>
  <si>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</si>
  <si>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</si>
  <si>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</si>
  <si>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</si>
  <si>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</si>
  <si>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</si>
  <si>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</si>
  <si>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</si>
  <si>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</si>
  <si>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</si>
  <si>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</si>
  <si>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</si>
  <si>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</si>
  <si>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</si>
  <si>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</si>
  <si>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</si>
  <si>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</si>
  <si>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</si>
  <si>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</si>
  <si>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</si>
  <si>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</si>
  <si>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</si>
  <si>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</si>
  <si>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</si>
  <si>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</si>
  <si>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</si>
  <si>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</si>
  <si>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</si>
  <si>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</si>
  <si>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</si>
  <si>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</si>
  <si>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</si>
  <si>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</si>
  <si>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</si>
  <si>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</si>
  <si>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</si>
  <si>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</si>
  <si>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</si>
  <si>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</si>
  <si>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</si>
  <si>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</si>
  <si>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</si>
  <si>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</si>
  <si>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</si>
  <si>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</si>
  <si>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</si>
  <si>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</si>
  <si>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</si>
  <si>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</si>
  <si>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</si>
  <si>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</si>
  <si>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</si>
  <si>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</si>
  <si>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</si>
  <si>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</si>
  <si>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</si>
  <si>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</si>
  <si>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</si>
  <si>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</si>
  <si>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</si>
  <si>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</si>
  <si>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</si>
  <si>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</si>
  <si>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</si>
  <si>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</si>
  <si>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</si>
  <si>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</si>
  <si>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</si>
  <si>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</si>
  <si>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</si>
  <si>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</si>
  <si>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</si>
  <si>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</si>
  <si>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</si>
  <si>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</si>
  <si>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</si>
  <si>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</si>
  <si>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</si>
  <si>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</si>
  <si>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</si>
  <si>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</si>
  <si>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</si>
  <si>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</si>
  <si>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</si>
  <si>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</si>
  <si>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</si>
  <si>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</si>
  <si>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</si>
  <si>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</si>
  <si>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</si>
  <si>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</si>
  <si>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</si>
  <si>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</si>
  <si>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</si>
  <si>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</si>
  <si>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</si>
  <si>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</si>
  <si>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</si>
  <si>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</si>
  <si>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</si>
  <si>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</si>
  <si>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</si>
  <si>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</si>
  <si>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</si>
  <si>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</si>
  <si>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</si>
  <si>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</si>
  <si>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</si>
  <si>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</si>
  <si>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</si>
  <si>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</si>
  <si>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</si>
  <si>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</si>
  <si>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</si>
  <si>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</si>
  <si>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</si>
  <si>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</si>
  <si>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</si>
  <si>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</si>
  <si>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</si>
  <si>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</si>
  <si>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</si>
  <si>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</si>
  <si>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</si>
  <si>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</si>
  <si>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</si>
  <si>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</si>
  <si>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</si>
  <si>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</si>
  <si>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</si>
  <si>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</si>
  <si>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</si>
  <si>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</si>
  <si>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</si>
  <si>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</si>
  <si>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</si>
  <si>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</si>
  <si>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</si>
  <si>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</si>
  <si>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</si>
  <si>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</si>
  <si>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</si>
  <si>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</si>
  <si>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</si>
  <si>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</si>
  <si>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</si>
  <si>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</si>
  <si>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</si>
  <si>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</si>
  <si>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</si>
  <si>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</si>
  <si>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</si>
  <si>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</si>
  <si>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</si>
  <si>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</si>
  <si>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</si>
  <si>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</si>
  <si>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</si>
  <si>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</si>
  <si>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</si>
  <si>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</si>
  <si>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</si>
  <si>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</si>
  <si>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</si>
  <si>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</si>
  <si>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</si>
  <si>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</si>
  <si>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</si>
  <si>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</si>
  <si>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</si>
  <si>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</si>
  <si>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</si>
  <si>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</si>
  <si>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</si>
  <si>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</si>
  <si>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</si>
  <si>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</si>
  <si>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</si>
  <si>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</si>
  <si>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</si>
  <si>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</si>
  <si>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</si>
  <si>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</si>
  <si>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</si>
  <si>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</si>
  <si>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</si>
  <si>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</si>
  <si>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</si>
  <si>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</si>
  <si>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</si>
  <si>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</si>
  <si>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</si>
  <si>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</si>
  <si>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</si>
  <si>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</si>
  <si>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</si>
  <si>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</si>
  <si>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</si>
  <si>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</si>
  <si>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</si>
  <si>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</si>
  <si>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</si>
  <si>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</si>
  <si>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</si>
  <si>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</si>
  <si>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</si>
  <si>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</si>
  <si>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</si>
  <si>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</si>
  <si>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</si>
  <si>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</si>
  <si>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</si>
  <si>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</si>
  <si>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</si>
  <si>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</si>
  <si>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</si>
  <si>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</si>
  <si>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</si>
  <si>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</si>
  <si>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</si>
  <si>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</si>
  <si>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</si>
  <si>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</si>
  <si>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</si>
  <si>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</si>
  <si>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</si>
  <si>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</si>
  <si>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</si>
  <si>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</si>
  <si>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</si>
  <si>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</si>
  <si>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</si>
  <si>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</si>
  <si>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</si>
  <si>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</si>
  <si>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</si>
  <si>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</si>
  <si>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</si>
  <si>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</si>
  <si>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</si>
  <si>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</si>
  <si>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</si>
  <si>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</si>
  <si>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</si>
  <si>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</si>
  <si>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</si>
  <si>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</si>
  <si>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</si>
  <si>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</si>
  <si>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</si>
  <si>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</si>
  <si>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</si>
  <si>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</si>
  <si>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</si>
  <si>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</si>
  <si>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</si>
  <si>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</si>
  <si>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</si>
  <si>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</si>
  <si>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</si>
  <si>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</si>
  <si>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</si>
  <si>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</si>
  <si>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</si>
  <si>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</si>
  <si>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</si>
  <si>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</si>
  <si>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</si>
  <si>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</si>
  <si>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</si>
  <si>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</si>
  <si>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</si>
  <si>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</si>
  <si>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</si>
  <si>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</si>
  <si>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</si>
  <si>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</si>
  <si>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</si>
  <si>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</si>
  <si>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</si>
  <si>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</si>
  <si>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</si>
  <si>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</si>
  <si>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</si>
  <si>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</si>
  <si>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</si>
  <si>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</si>
  <si>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</si>
  <si>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</si>
  <si>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</si>
  <si>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</si>
  <si>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</si>
  <si>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</si>
  <si>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</si>
  <si>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</si>
  <si>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</si>
  <si>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</si>
  <si>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</si>
  <si>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</si>
  <si>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</si>
  <si>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</si>
  <si>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</si>
  <si>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</si>
  <si>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</si>
  <si>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</si>
  <si>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</si>
  <si>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</si>
  <si>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</si>
  <si>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</si>
  <si>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</si>
  <si>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</si>
  <si>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</si>
  <si>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</si>
  <si>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</si>
  <si>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</si>
  <si>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</si>
  <si>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</si>
  <si>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</si>
  <si>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</si>
  <si>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</si>
  <si>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</si>
  <si>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</si>
  <si>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</si>
  <si>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</si>
  <si>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</si>
  <si>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</si>
  <si>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</si>
  <si>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</si>
  <si>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</si>
  <si>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</si>
  <si>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</si>
  <si>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</si>
  <si>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</si>
  <si>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</si>
  <si>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</si>
  <si>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</si>
  <si>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</si>
  <si>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</si>
  <si>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</si>
  <si>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</si>
  <si>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</si>
  <si>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</si>
  <si>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</si>
  <si>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</si>
  <si>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</si>
  <si>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</si>
  <si>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</si>
  <si>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</si>
  <si>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</si>
  <si>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</si>
  <si>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</si>
  <si>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</si>
  <si>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</si>
  <si>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</si>
  <si>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</si>
  <si>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</si>
  <si>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</si>
  <si>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</si>
  <si>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</si>
  <si>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</si>
  <si>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</si>
  <si>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</si>
  <si>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</si>
  <si>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</si>
  <si>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</si>
  <si>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</si>
  <si>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</si>
  <si>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</si>
  <si>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</si>
  <si>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</si>
  <si>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</si>
  <si>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</si>
  <si>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</si>
  <si>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</si>
  <si>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</si>
  <si>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</si>
  <si>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</si>
  <si>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</si>
  <si>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</si>
  <si>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</si>
  <si>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</si>
  <si>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</si>
  <si>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</si>
  <si>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</si>
  <si>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</si>
  <si>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</si>
  <si>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</si>
  <si>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</si>
  <si>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</si>
  <si>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</si>
  <si>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</si>
  <si>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</si>
  <si>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</si>
  <si>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</si>
  <si>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</si>
  <si>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</si>
  <si>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</si>
  <si>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</si>
  <si>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</si>
  <si>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</si>
  <si>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</si>
  <si>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</si>
  <si>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</si>
  <si>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</si>
  <si>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</si>
  <si>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</si>
  <si>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</si>
  <si>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</si>
  <si>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</si>
  <si>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</si>
  <si>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</si>
  <si>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</si>
  <si>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</si>
  <si>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</si>
  <si>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</si>
  <si>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</si>
  <si>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</si>
  <si>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</si>
  <si>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</si>
  <si>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</si>
  <si>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</si>
  <si>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</si>
  <si>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</si>
  <si>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</si>
  <si>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</si>
  <si>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</si>
  <si>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</si>
  <si>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</si>
  <si>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</si>
  <si>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</si>
  <si>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</si>
  <si>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</si>
  <si>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</si>
  <si>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</si>
  <si>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</si>
  <si>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</si>
  <si>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</si>
  <si>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</si>
  <si>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</si>
  <si>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</si>
  <si>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</si>
  <si>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</si>
  <si>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</si>
  <si>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</si>
  <si>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</si>
  <si>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</si>
  <si>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</si>
  <si>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</si>
  <si>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</si>
  <si>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</si>
  <si>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</si>
  <si>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</si>
  <si>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</si>
  <si>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</si>
  <si>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</si>
  <si>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</si>
  <si>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</si>
  <si>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</si>
  <si>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</si>
  <si>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</si>
  <si>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</si>
  <si>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</si>
  <si>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</si>
  <si>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</si>
  <si>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</si>
  <si>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</si>
  <si>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</si>
  <si>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</si>
  <si>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</si>
  <si>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</si>
  <si>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</si>
  <si>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</si>
  <si>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</si>
  <si>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</si>
  <si>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</si>
  <si>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</si>
  <si>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</si>
  <si>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</si>
  <si>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</si>
  <si>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</si>
  <si>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</si>
  <si>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</si>
  <si>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</si>
  <si>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</si>
  <si>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</si>
  <si>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</si>
  <si>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</si>
  <si>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</si>
  <si>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</si>
  <si>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</si>
  <si>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</si>
  <si>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</si>
  <si>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</si>
  <si>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</si>
  <si>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</si>
  <si>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</si>
  <si>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</si>
  <si>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</si>
  <si>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</si>
  <si>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</si>
  <si>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</si>
  <si>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</si>
  <si>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</si>
  <si>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</si>
  <si>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</si>
  <si>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</si>
  <si>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</si>
  <si>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</si>
  <si>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</si>
  <si>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</si>
  <si>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</si>
  <si>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</si>
  <si>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</si>
  <si>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</si>
  <si>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</si>
  <si>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</si>
  <si>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</si>
  <si>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</si>
  <si>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</si>
  <si>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</si>
  <si>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</si>
  <si>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</si>
  <si>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</si>
  <si>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</si>
  <si>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</si>
  <si>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</si>
  <si>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</si>
  <si>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</si>
  <si>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</si>
  <si>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</si>
  <si>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</si>
  <si>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</si>
  <si>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</si>
  <si>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</si>
  <si>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</si>
  <si>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</si>
  <si>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</si>
  <si>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</si>
  <si>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</si>
  <si>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</si>
  <si>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</si>
  <si>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</si>
  <si>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</si>
  <si>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</si>
  <si>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</si>
  <si>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</si>
  <si>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</si>
  <si>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</si>
  <si>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</si>
  <si>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</si>
  <si>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</si>
  <si>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</si>
  <si>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</si>
  <si>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</si>
  <si>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</si>
  <si>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</si>
  <si>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</si>
  <si>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</si>
  <si>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</si>
  <si>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</si>
  <si>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</si>
  <si>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</si>
  <si>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</si>
  <si>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</si>
  <si>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</si>
  <si>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</si>
  <si>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</si>
  <si>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</si>
  <si>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</si>
  <si>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</si>
  <si>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</si>
  <si>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</si>
  <si>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</si>
  <si>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</si>
  <si>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</si>
  <si>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</si>
  <si>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</si>
  <si>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</si>
  <si>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</si>
  <si>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</si>
  <si>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</si>
  <si>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</si>
  <si>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</si>
  <si>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</si>
  <si>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</si>
  <si>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</si>
  <si>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</si>
  <si>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</si>
  <si>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</si>
  <si>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</si>
  <si>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</si>
  <si>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</si>
  <si>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</si>
  <si>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</si>
  <si>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</si>
  <si>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</si>
  <si>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</si>
  <si>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</si>
  <si>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</si>
  <si>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</si>
  <si>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</si>
  <si>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</si>
  <si>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</si>
  <si>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</si>
  <si>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</si>
  <si>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</si>
  <si>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</si>
  <si>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</si>
  <si>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</si>
  <si>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</si>
  <si>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</si>
  <si>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</si>
  <si>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</si>
  <si>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</si>
  <si>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</si>
  <si>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</si>
  <si>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</si>
  <si>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</si>
  <si>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</si>
  <si>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</si>
  <si>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</si>
  <si>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</si>
  <si>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</si>
  <si>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</si>
  <si>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</si>
  <si>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</si>
  <si>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</si>
  <si>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</si>
  <si>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</si>
  <si>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</si>
  <si>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</si>
  <si>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</si>
  <si>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</si>
  <si>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</si>
  <si>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</si>
  <si>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</si>
  <si>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</si>
  <si>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</si>
  <si>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</si>
  <si>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</si>
  <si>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</si>
  <si>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</si>
  <si>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</si>
  <si>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</si>
  <si>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</si>
  <si>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</si>
  <si>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</si>
  <si>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</si>
  <si>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</si>
  <si>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</si>
  <si>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</si>
  <si>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</si>
  <si>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</si>
  <si>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</si>
  <si>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</si>
  <si>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</si>
  <si>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</si>
  <si>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</si>
  <si>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</si>
  <si>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</si>
  <si>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</si>
  <si>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</si>
  <si>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</si>
  <si>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</si>
  <si>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</si>
  <si>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</si>
  <si>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</si>
  <si>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</si>
  <si>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</si>
  <si>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</si>
  <si>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</si>
  <si>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</si>
  <si>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</si>
  <si>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</si>
  <si>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</si>
  <si>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</si>
  <si>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</si>
  <si>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</si>
  <si>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</si>
  <si>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</si>
  <si>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</si>
  <si>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</si>
  <si>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</si>
  <si>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</si>
  <si>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</si>
  <si>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</si>
  <si>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</si>
  <si>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</si>
  <si>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</si>
  <si>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</si>
  <si>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</si>
  <si>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</si>
  <si>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</si>
  <si>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</si>
  <si>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</si>
  <si>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</si>
  <si>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</si>
  <si>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</si>
  <si>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</si>
  <si>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</si>
  <si>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</si>
  <si>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</si>
  <si>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</si>
  <si>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</si>
  <si>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</si>
  <si>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</si>
  <si>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</si>
  <si>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</si>
  <si>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</si>
  <si>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</si>
  <si>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</si>
  <si>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</si>
  <si>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</si>
  <si>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</si>
  <si>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</si>
  <si>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</si>
  <si>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</si>
  <si>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</si>
  <si>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</si>
  <si>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</si>
  <si>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</si>
  <si>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</si>
  <si>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</si>
  <si>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</si>
  <si>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</si>
  <si>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</si>
  <si>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</si>
  <si>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</si>
  <si>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</si>
  <si>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</si>
  <si>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</si>
  <si>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</si>
  <si>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</si>
  <si>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</si>
  <si>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</si>
  <si>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</si>
  <si>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</si>
  <si>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</si>
  <si>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</si>
  <si>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</si>
  <si>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</si>
  <si>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</si>
  <si>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</si>
  <si>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</si>
  <si>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</si>
  <si>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</si>
  <si>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</si>
  <si>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</si>
  <si>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</si>
  <si>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</si>
  <si>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</si>
  <si>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</si>
  <si>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</si>
  <si>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</si>
  <si>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</si>
  <si>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</si>
  <si>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</si>
  <si>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</si>
  <si>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</si>
  <si>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</si>
  <si>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</si>
  <si>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</si>
  <si>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</si>
  <si>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</si>
  <si>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</si>
  <si>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</si>
  <si>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</si>
  <si>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</si>
  <si>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</si>
  <si>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</si>
  <si>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</si>
  <si>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</si>
  <si>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</si>
  <si>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</si>
  <si>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</si>
  <si>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</si>
  <si>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</si>
  <si>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</si>
  <si>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</si>
  <si>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</si>
  <si>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</si>
  <si>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</si>
  <si>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</si>
  <si>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</si>
  <si>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</si>
  <si>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</si>
  <si>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</si>
  <si>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</si>
  <si>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</si>
  <si>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</si>
  <si>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</si>
  <si>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</si>
  <si>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</si>
  <si>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</si>
  <si>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</si>
  <si>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</si>
  <si>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</si>
  <si>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</si>
  <si>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</si>
  <si>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</si>
  <si>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</si>
  <si>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</si>
  <si>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</si>
  <si>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</si>
  <si>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</si>
  <si>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</si>
  <si>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</si>
  <si>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</si>
  <si>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</si>
  <si>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</si>
  <si>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</si>
  <si>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</si>
  <si>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</si>
  <si>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</si>
  <si>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</si>
  <si>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</si>
  <si>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</si>
  <si>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</si>
  <si>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</si>
  <si>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</si>
  <si>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</si>
  <si>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</si>
  <si>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</si>
  <si>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</si>
  <si>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</si>
  <si>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</si>
  <si>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</si>
  <si>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</si>
  <si>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</si>
  <si>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</si>
  <si>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</si>
  <si>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</si>
  <si>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</si>
  <si>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</si>
  <si>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</si>
  <si>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</si>
  <si>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</si>
  <si>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</si>
  <si>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</si>
  <si>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</si>
  <si>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</si>
  <si>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</si>
  <si>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</si>
  <si>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</si>
  <si>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</si>
  <si>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</si>
  <si>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</si>
  <si>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</si>
  <si>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</si>
  <si>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</si>
  <si>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</si>
  <si>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</si>
  <si>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</si>
  <si>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</si>
  <si>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</si>
  <si>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</si>
  <si>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</si>
  <si>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</si>
  <si>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</si>
  <si>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</si>
  <si>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</si>
  <si>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</si>
  <si>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</si>
  <si>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</si>
  <si>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</si>
  <si>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</si>
  <si>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</si>
  <si>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</si>
  <si>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</si>
  <si>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</si>
  <si>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</si>
  <si>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</si>
  <si>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</si>
  <si>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</si>
  <si>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</si>
  <si>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</si>
  <si>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</si>
  <si>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</si>
  <si>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</si>
  <si>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</si>
  <si>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</si>
  <si>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</si>
  <si>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</si>
  <si>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</si>
  <si>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</si>
  <si>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</si>
  <si>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</si>
  <si>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</si>
  <si>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</si>
  <si>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</si>
  <si>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</si>
  <si>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</si>
  <si>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</si>
  <si>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</si>
  <si>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</si>
  <si>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</si>
  <si>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</si>
  <si>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</si>
  <si>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</si>
  <si>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</si>
  <si>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</si>
  <si>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</si>
  <si>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</si>
  <si>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</si>
  <si>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</si>
  <si>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</si>
  <si>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</si>
  <si>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</si>
  <si>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</si>
  <si>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</si>
  <si>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</si>
  <si>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</si>
  <si>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</si>
  <si>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</si>
  <si>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</si>
  <si>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</si>
  <si>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</si>
  <si>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</si>
  <si>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</si>
  <si>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</si>
  <si>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</si>
  <si>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</si>
  <si>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</si>
  <si>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</si>
  <si>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</si>
  <si>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</si>
  <si>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</si>
  <si>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</si>
  <si>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</si>
  <si>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</si>
  <si>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</si>
  <si>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</si>
  <si>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</si>
  <si>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</si>
  <si>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</si>
  <si>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</si>
  <si>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</si>
  <si>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</si>
  <si>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</si>
  <si>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</si>
  <si>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</si>
  <si>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</si>
  <si>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</si>
  <si>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</si>
  <si>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</si>
  <si>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</si>
  <si>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</si>
  <si>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</si>
  <si>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</si>
  <si>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</si>
  <si>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</si>
  <si>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</si>
  <si>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</si>
  <si>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</si>
  <si>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</si>
  <si>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</si>
  <si>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</si>
  <si>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</si>
  <si>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</si>
  <si>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</si>
  <si>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</si>
  <si>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</si>
  <si>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</si>
  <si>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</si>
  <si>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</si>
  <si>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</si>
  <si>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</si>
  <si>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</si>
  <si>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</si>
  <si>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</si>
  <si>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</si>
  <si>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</si>
  <si>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</si>
  <si>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</si>
  <si>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</si>
  <si>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</si>
  <si>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</si>
  <si>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</si>
  <si>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</si>
  <si>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</si>
  <si>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</si>
  <si>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</si>
  <si>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</si>
  <si>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</si>
  <si>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</si>
  <si>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</si>
  <si>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</si>
  <si>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</si>
  <si>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</si>
  <si>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</si>
  <si>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</si>
  <si>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</si>
  <si>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</si>
  <si>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</si>
  <si>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</si>
  <si>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</si>
  <si>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</si>
  <si>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</si>
  <si>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</si>
  <si>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</si>
  <si>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</si>
  <si>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</si>
  <si>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</si>
  <si>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</si>
  <si>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</si>
  <si>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</si>
  <si>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</si>
  <si>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</si>
  <si>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</si>
  <si>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</si>
  <si>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</si>
  <si>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</si>
  <si>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</si>
  <si>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</si>
  <si>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</si>
  <si>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</si>
  <si>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</si>
  <si>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</si>
  <si>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</si>
  <si>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</si>
  <si>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</si>
  <si>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</si>
  <si>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</si>
  <si>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</si>
  <si>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</si>
  <si>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</si>
  <si>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</si>
  <si>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</si>
  <si>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</si>
  <si>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</si>
  <si>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</si>
  <si>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</si>
  <si>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</si>
  <si>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</si>
  <si>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</si>
  <si>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</si>
  <si>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</si>
  <si>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</si>
  <si>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</si>
  <si>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</si>
  <si>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</si>
  <si>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</si>
  <si>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</si>
  <si>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</si>
  <si>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</si>
  <si>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</si>
  <si>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</si>
  <si>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</si>
  <si>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</si>
  <si>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</si>
  <si>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</si>
  <si>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</si>
  <si>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</si>
  <si>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</si>
  <si>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</si>
  <si>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</si>
  <si>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</si>
  <si>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</si>
  <si>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</si>
  <si>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</si>
  <si>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</si>
  <si>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</si>
  <si>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</si>
  <si>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</si>
  <si>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</si>
  <si>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</si>
  <si>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</si>
  <si>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</si>
  <si>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</si>
  <si>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</si>
  <si>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</si>
  <si>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</si>
  <si>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</si>
  <si>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</si>
  <si>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</si>
  <si>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</si>
  <si>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</si>
  <si>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</si>
  <si>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</si>
  <si>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</si>
  <si>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</si>
  <si>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</si>
  <si>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</si>
  <si>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</si>
  <si>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</si>
  <si>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</si>
  <si>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</si>
  <si>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</si>
  <si>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</si>
  <si>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</si>
  <si>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</si>
  <si>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</si>
  <si>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</si>
  <si>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</si>
  <si>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</si>
  <si>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</si>
  <si>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</si>
  <si>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</si>
  <si>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</si>
  <si>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</si>
  <si>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</si>
  <si>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</si>
  <si>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</si>
  <si>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</si>
  <si>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</si>
  <si>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</si>
  <si>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</si>
  <si>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</si>
  <si>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</si>
  <si>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</si>
  <si>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</si>
  <si>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</si>
  <si>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</si>
  <si>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</si>
  <si>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</si>
  <si>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</si>
  <si>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</si>
  <si>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</si>
  <si>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</si>
  <si>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</si>
  <si>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</si>
  <si>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</si>
  <si>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</si>
  <si>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</si>
  <si>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</si>
  <si>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</si>
  <si>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</si>
  <si>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</si>
  <si>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</si>
  <si>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</si>
  <si>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</si>
  <si>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</si>
  <si>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</si>
  <si>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</si>
  <si>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</si>
  <si>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</si>
  <si>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</si>
  <si>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</si>
  <si>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</si>
  <si>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</si>
  <si>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</si>
  <si>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</si>
  <si>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</si>
  <si>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</si>
  <si>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</si>
  <si>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</si>
  <si>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</si>
  <si>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</si>
  <si>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</si>
  <si>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</si>
  <si>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</si>
  <si>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</si>
  <si>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</si>
  <si>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</si>
  <si>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</si>
  <si>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</si>
  <si>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</si>
  <si>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</si>
  <si>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</si>
  <si>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</si>
  <si>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</si>
  <si>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</si>
  <si>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</si>
  <si>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</si>
  <si>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</si>
  <si>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</si>
  <si>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</si>
  <si>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</si>
  <si>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</si>
  <si>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</si>
  <si>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</si>
  <si>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</si>
  <si>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</si>
  <si>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</si>
  <si>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</si>
  <si>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</si>
  <si>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</si>
  <si>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</si>
  <si>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</si>
  <si>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</si>
  <si>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</si>
  <si>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</si>
  <si>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</si>
  <si>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</si>
  <si>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</si>
  <si>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</si>
  <si>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</si>
  <si>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</si>
  <si>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</si>
  <si>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</si>
  <si>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</si>
  <si>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</si>
  <si>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</si>
  <si>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</si>
  <si>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</si>
  <si>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</si>
  <si>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</si>
  <si>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</si>
  <si>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</si>
  <si>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</si>
  <si>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</si>
  <si>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</si>
  <si>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</si>
  <si>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</si>
  <si>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</si>
  <si>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</si>
  <si>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</si>
  <si>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</si>
  <si>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</si>
  <si>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</si>
  <si>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</si>
  <si>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</si>
  <si>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</si>
  <si>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</si>
  <si>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</si>
  <si>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</si>
  <si>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</si>
  <si>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</si>
  <si>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</si>
  <si>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</si>
  <si>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</si>
  <si>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</si>
  <si>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</si>
  <si>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</si>
  <si>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</si>
  <si>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</si>
  <si>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</si>
  <si>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</si>
  <si>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</si>
  <si>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</si>
  <si>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</si>
  <si>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</si>
  <si>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</si>
  <si>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</si>
  <si>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</si>
  <si>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</si>
  <si>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</si>
  <si>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</si>
  <si>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</si>
  <si>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</si>
  <si>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</si>
  <si>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</si>
  <si>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</si>
  <si>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</si>
  <si>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</si>
  <si>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</si>
  <si>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</si>
  <si>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</si>
  <si>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</si>
  <si>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</si>
  <si>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</si>
  <si>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</si>
  <si>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</si>
  <si>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</si>
  <si>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</si>
  <si>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</si>
  <si>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</si>
  <si>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</si>
  <si>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</si>
  <si>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</si>
  <si>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</si>
  <si>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</si>
  <si>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</si>
  <si>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</si>
  <si>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</si>
  <si>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</si>
  <si>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</si>
  <si>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</si>
  <si>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</si>
  <si>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</si>
  <si>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</si>
  <si>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</si>
  <si>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</si>
  <si>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</si>
  <si>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</si>
  <si>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</si>
  <si>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</si>
  <si>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</si>
  <si>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</si>
  <si>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</si>
  <si>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</si>
  <si>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</si>
  <si>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</si>
  <si>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</si>
  <si>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</si>
  <si>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</si>
  <si>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</si>
  <si>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</si>
  <si>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</si>
  <si>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</si>
  <si>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</si>
  <si>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</si>
  <si>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</si>
  <si>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</si>
  <si>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</si>
  <si>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</si>
  <si>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</si>
  <si>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</si>
  <si>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</si>
  <si>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</si>
  <si>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</si>
  <si>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</si>
  <si>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</si>
  <si>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</si>
  <si>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</si>
  <si>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</si>
  <si>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</si>
  <si>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</si>
  <si>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</si>
  <si>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</si>
  <si>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</si>
  <si>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</si>
  <si>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</si>
  <si>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</si>
  <si>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</si>
  <si>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</si>
  <si>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</si>
  <si>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</si>
  <si>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</si>
  <si>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</si>
  <si>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</si>
  <si>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</si>
  <si>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</si>
  <si>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</si>
  <si>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</si>
  <si>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</si>
  <si>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</si>
  <si>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</si>
  <si>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</si>
  <si>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</si>
  <si>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</si>
  <si>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</si>
  <si>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</si>
  <si>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</si>
  <si>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</si>
  <si>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</si>
  <si>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</si>
  <si>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</si>
  <si>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</si>
  <si>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</si>
  <si>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</si>
  <si>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</si>
  <si>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</si>
  <si>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</si>
  <si>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</si>
  <si>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</si>
  <si>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</si>
  <si>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</si>
  <si>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</si>
  <si>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</si>
  <si>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</si>
  <si>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</si>
  <si>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</si>
  <si>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</si>
  <si>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</si>
  <si>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</si>
  <si>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</si>
  <si>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</si>
  <si>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</si>
  <si>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</si>
  <si>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</si>
  <si>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</si>
  <si>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</si>
  <si>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</si>
  <si>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</si>
  <si>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</si>
  <si>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</si>
  <si>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</si>
  <si>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</si>
  <si>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</si>
  <si>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</si>
  <si>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</si>
  <si>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</si>
  <si>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</si>
  <si>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</si>
  <si>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</si>
  <si>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</si>
  <si>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</si>
  <si>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</si>
  <si>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</si>
  <si>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</si>
  <si>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</si>
  <si>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</si>
  <si>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</si>
  <si>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</si>
  <si>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</si>
  <si>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</si>
  <si>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</si>
  <si>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</si>
  <si>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</si>
  <si>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</si>
  <si>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</si>
  <si>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</si>
  <si>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</si>
  <si>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</si>
  <si>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</si>
  <si>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</si>
  <si>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</si>
  <si>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</si>
  <si>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</si>
  <si>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</si>
  <si>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</si>
  <si>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</si>
  <si>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</si>
  <si>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</si>
  <si>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</si>
  <si>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</si>
  <si>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</si>
  <si>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</si>
  <si>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</si>
  <si>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</si>
  <si>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</si>
  <si>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</si>
  <si>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</si>
  <si>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</si>
  <si>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</si>
  <si>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</si>
  <si>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</si>
  <si>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</si>
  <si>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</si>
  <si>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</si>
  <si>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</si>
  <si>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</si>
  <si>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</si>
  <si>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</si>
  <si>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</si>
  <si>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</si>
  <si>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</si>
  <si>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</si>
  <si>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</si>
  <si>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</si>
  <si>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</si>
  <si>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</si>
  <si>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</si>
  <si>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</si>
  <si>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</si>
  <si>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</si>
  <si>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</si>
  <si>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</si>
  <si>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</si>
  <si>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</si>
  <si>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</si>
  <si>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</si>
  <si>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</si>
  <si>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</si>
  <si>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</si>
  <si>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</si>
  <si>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</si>
  <si>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</si>
  <si>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</si>
  <si>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</si>
  <si>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</si>
  <si>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</si>
  <si>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</si>
  <si>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</si>
  <si>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</si>
  <si>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</si>
  <si>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</si>
  <si>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</si>
  <si>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</si>
  <si>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</si>
  <si>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</si>
  <si>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</si>
  <si>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</si>
  <si>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</si>
  <si>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</si>
  <si>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</si>
  <si>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</si>
  <si>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</si>
  <si>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</si>
  <si>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</si>
  <si>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</si>
  <si>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</si>
  <si>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</si>
  <si>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</si>
  <si>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</si>
  <si>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</si>
  <si>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</si>
  <si>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</si>
  <si>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</si>
  <si>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</si>
  <si>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</si>
  <si>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</si>
  <si>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</si>
  <si>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</si>
  <si>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</si>
  <si>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</si>
  <si>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</si>
  <si>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</si>
  <si>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</si>
  <si>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</si>
  <si>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</si>
  <si>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</si>
  <si>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</si>
  <si>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</si>
  <si>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</si>
  <si>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</si>
  <si>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</si>
  <si>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</si>
  <si>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</si>
  <si>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</si>
  <si>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</si>
  <si>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</si>
  <si>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</si>
  <si>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</si>
  <si>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</si>
  <si>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</si>
  <si>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</si>
  <si>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</si>
  <si>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</si>
  <si>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</si>
  <si>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</si>
  <si>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</si>
  <si>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</si>
  <si>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</si>
  <si>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</si>
  <si>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</si>
  <si>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</si>
  <si>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</si>
  <si>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</si>
  <si>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</si>
  <si>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</si>
  <si>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</si>
  <si>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</si>
  <si>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</si>
  <si>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</si>
  <si>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</si>
  <si>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</si>
  <si>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</si>
  <si>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</si>
  <si>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</si>
  <si>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</si>
  <si>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</si>
  <si>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</si>
  <si>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</si>
  <si>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</si>
  <si>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</si>
  <si>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</si>
  <si>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</si>
  <si>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</si>
  <si>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</si>
  <si>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</si>
  <si>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</si>
  <si>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</si>
  <si>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</si>
  <si>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</si>
  <si>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</si>
  <si>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</si>
  <si>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</si>
  <si>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</si>
  <si>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</si>
  <si>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</si>
  <si>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</si>
  <si>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</si>
  <si>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</si>
  <si>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</si>
  <si>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</si>
  <si>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</si>
  <si>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</si>
  <si>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</si>
  <si>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</si>
  <si>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</si>
  <si>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</si>
  <si>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</si>
  <si>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</si>
  <si>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</si>
  <si>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</si>
  <si>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</si>
  <si>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</si>
  <si>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</si>
  <si>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</si>
  <si>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</si>
  <si>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</si>
  <si>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</si>
  <si>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</si>
  <si>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</si>
  <si>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</si>
  <si>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</si>
  <si>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</si>
  <si>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</si>
  <si>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</si>
  <si>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</si>
  <si>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</si>
  <si>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</si>
  <si>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</si>
  <si>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</si>
  <si>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</si>
  <si>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</si>
  <si>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</si>
  <si>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</si>
  <si>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</si>
  <si>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</si>
  <si>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</si>
  <si>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</si>
  <si>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</si>
  <si>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</si>
  <si>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</si>
  <si>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</si>
  <si>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</si>
  <si>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</si>
  <si>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</si>
  <si>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</si>
  <si>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</si>
  <si>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</si>
  <si>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</si>
  <si>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</si>
  <si>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</si>
  <si>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</si>
  <si>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</si>
  <si>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</si>
  <si>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</si>
  <si>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</si>
  <si>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</si>
  <si>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</si>
  <si>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</si>
  <si>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</si>
  <si>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</si>
  <si>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</si>
  <si>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</si>
  <si>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</si>
  <si>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</si>
  <si>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</si>
  <si>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</si>
  <si>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</si>
  <si>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</si>
  <si>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</si>
  <si>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</si>
  <si>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</si>
  <si>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</si>
  <si>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</si>
  <si>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</si>
  <si>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</si>
  <si>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</si>
  <si>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</si>
  <si>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</si>
  <si>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</si>
  <si>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</si>
  <si>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</si>
  <si>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</si>
  <si>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</si>
  <si>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</si>
  <si>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</si>
  <si>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</si>
  <si>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</si>
  <si>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</si>
  <si>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</si>
  <si>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</si>
  <si>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</si>
  <si>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</si>
  <si>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</si>
  <si>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</si>
  <si>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</si>
  <si>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</si>
  <si>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</si>
  <si>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</si>
  <si>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</si>
  <si>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</si>
  <si>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</si>
  <si>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</si>
  <si>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</si>
  <si>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</si>
  <si>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</si>
  <si>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</si>
  <si>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</si>
  <si>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</si>
  <si>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</si>
  <si>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</si>
  <si>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</si>
  <si>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</si>
  <si>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</si>
  <si>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</si>
  <si>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</si>
  <si>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</si>
  <si>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</si>
  <si>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</si>
  <si>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</si>
  <si>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</si>
  <si>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</si>
  <si>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</si>
  <si>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</si>
  <si>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</si>
  <si>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</si>
  <si>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</si>
  <si>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</si>
  <si>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</si>
  <si>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</si>
  <si>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</si>
  <si>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</si>
  <si>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</si>
  <si>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</si>
  <si>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</si>
  <si>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</si>
  <si>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</si>
  <si>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</si>
  <si>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</si>
  <si>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</si>
  <si>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</si>
  <si>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</si>
  <si>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</si>
  <si>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</si>
  <si>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</si>
  <si>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</si>
  <si>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</si>
  <si>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</si>
  <si>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</si>
  <si>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</si>
  <si>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</si>
  <si>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</si>
  <si>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</si>
  <si>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</si>
  <si>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</si>
  <si>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</si>
  <si>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</si>
  <si>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</si>
  <si>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</si>
  <si>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</si>
  <si>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</si>
  <si>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</si>
  <si>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</si>
  <si>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</si>
  <si>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</si>
  <si>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</si>
  <si>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</si>
  <si>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</si>
  <si>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</si>
  <si>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</si>
  <si>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</si>
  <si>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</si>
  <si>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</si>
  <si>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</si>
  <si>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</si>
  <si>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</si>
  <si>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</si>
  <si>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</si>
  <si>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</si>
  <si>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</si>
  <si>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</si>
  <si>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</si>
  <si>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</si>
  <si>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</si>
  <si>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</si>
  <si>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</si>
  <si>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</si>
  <si>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</si>
  <si>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</si>
  <si>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</si>
  <si>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</si>
  <si>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</si>
  <si>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</si>
  <si>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</si>
  <si>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</si>
  <si>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</si>
  <si>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</si>
  <si>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</si>
  <si>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</si>
  <si>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</si>
  <si>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</si>
  <si>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</si>
  <si>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</si>
  <si>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</si>
  <si>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</si>
  <si>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</si>
  <si>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</si>
  <si>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</si>
  <si>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</si>
  <si>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</si>
  <si>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</si>
  <si>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</si>
  <si>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</si>
  <si>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</si>
  <si>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</si>
  <si>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</si>
  <si>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</si>
  <si>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</si>
  <si>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</si>
  <si>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</si>
  <si>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</si>
  <si>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</si>
  <si>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</si>
  <si>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</si>
  <si>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</si>
  <si>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</si>
  <si>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</si>
  <si>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</si>
  <si>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</si>
  <si>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</si>
  <si>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</si>
  <si>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</si>
  <si>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</si>
  <si>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</si>
  <si>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</si>
  <si>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</si>
  <si>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</si>
  <si>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</si>
  <si>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</si>
  <si>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</si>
  <si>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</si>
  <si>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</si>
  <si>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</si>
  <si>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</si>
  <si>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</si>
  <si>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</si>
  <si>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</si>
  <si>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</si>
  <si>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</si>
  <si>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</si>
  <si>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</si>
  <si>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</si>
  <si>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</si>
  <si>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</si>
  <si>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</si>
  <si>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</si>
  <si>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</si>
  <si>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</si>
  <si>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</si>
  <si>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</si>
  <si>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</si>
  <si>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</si>
  <si>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</si>
  <si>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</si>
  <si>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</si>
  <si>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</si>
  <si>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</si>
  <si>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</si>
  <si>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</si>
  <si>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</si>
  <si>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</si>
  <si>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</si>
  <si>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</si>
  <si>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</si>
  <si>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</si>
  <si>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</si>
  <si>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</si>
  <si>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</si>
  <si>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</si>
  <si>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</si>
  <si>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</si>
  <si>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</si>
  <si>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</si>
  <si>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</si>
  <si>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</si>
  <si>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</si>
  <si>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</si>
  <si>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</si>
  <si>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</si>
  <si>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</si>
  <si>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</si>
  <si>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</si>
  <si>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</si>
  <si>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</si>
  <si>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</si>
  <si>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</si>
  <si>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</si>
  <si>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</si>
  <si>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</si>
  <si>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</si>
  <si>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</si>
  <si>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</si>
  <si>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</si>
  <si>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</si>
  <si>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</si>
  <si>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</si>
  <si>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</si>
  <si>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</si>
  <si>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</si>
  <si>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</si>
  <si>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</si>
  <si>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</si>
  <si>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</si>
  <si>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</si>
  <si>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</si>
  <si>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</si>
  <si>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</si>
  <si>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</si>
  <si>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</si>
  <si>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</si>
  <si>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</si>
  <si>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</si>
  <si>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</si>
  <si>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</si>
  <si>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</si>
  <si>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</si>
  <si>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</si>
  <si>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</si>
  <si>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</si>
  <si>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</si>
  <si>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</si>
  <si>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</si>
  <si>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</si>
  <si>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</si>
  <si>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</si>
  <si>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</si>
  <si>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</si>
  <si>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</si>
  <si>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</si>
  <si>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</si>
  <si>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</si>
  <si>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</si>
  <si>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</si>
  <si>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</si>
  <si>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</si>
  <si>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</si>
  <si>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</si>
  <si>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</si>
  <si>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</si>
  <si>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</si>
  <si>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</si>
  <si>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</si>
  <si>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</si>
  <si>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</si>
  <si>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</si>
  <si>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</si>
  <si>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</si>
  <si>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</si>
  <si>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</si>
  <si>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</si>
  <si>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</si>
  <si>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</si>
  <si>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</si>
  <si>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</si>
  <si>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</si>
  <si>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</si>
  <si>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</si>
  <si>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</si>
  <si>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</si>
  <si>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</si>
  <si>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</si>
  <si>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</si>
  <si>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</si>
  <si>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</si>
  <si>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</si>
  <si>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</si>
  <si>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</si>
  <si>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</si>
  <si>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</si>
  <si>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</si>
  <si>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</si>
  <si>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</si>
  <si>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</si>
  <si>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</si>
  <si>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</si>
  <si>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</si>
  <si>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</si>
  <si>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</si>
  <si>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</si>
  <si>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</si>
  <si>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</si>
  <si>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</si>
  <si>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</si>
  <si>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</si>
  <si>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</si>
  <si>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</si>
  <si>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</si>
  <si>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</si>
  <si>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</si>
  <si>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</si>
  <si>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</si>
  <si>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</si>
  <si>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</si>
  <si>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</si>
  <si>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</si>
  <si>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</si>
  <si>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</si>
  <si>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</si>
  <si>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</si>
  <si>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</si>
  <si>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</si>
  <si>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</si>
  <si>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</si>
  <si>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</si>
  <si>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</si>
  <si>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</si>
  <si>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</si>
  <si>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</si>
  <si>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</si>
  <si>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</si>
  <si>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</si>
  <si>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</si>
  <si>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</si>
  <si>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</si>
  <si>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</si>
  <si>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</si>
  <si>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</si>
  <si>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</si>
  <si>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</si>
  <si>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</si>
  <si>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</si>
  <si>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</si>
  <si>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</si>
  <si>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</si>
  <si>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</si>
  <si>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</si>
  <si>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</si>
  <si>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</si>
  <si>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</si>
  <si>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</si>
  <si>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</si>
  <si>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</si>
  <si>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</si>
  <si>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</si>
  <si>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</si>
  <si>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</si>
  <si>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</si>
  <si>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</si>
  <si>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</si>
  <si>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</si>
  <si>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</si>
  <si>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</si>
  <si>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</si>
  <si>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</si>
  <si>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</si>
  <si>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</si>
  <si>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</si>
  <si>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</si>
  <si>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</si>
  <si>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</si>
  <si>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</si>
  <si>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</si>
  <si>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</si>
  <si>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</si>
  <si>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</si>
  <si>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</si>
  <si>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</si>
  <si>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</si>
  <si>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</si>
  <si>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</si>
  <si>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</si>
  <si>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</si>
  <si>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</si>
  <si>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</si>
  <si>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</si>
  <si>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</si>
  <si>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</si>
  <si>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</si>
  <si>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</si>
  <si>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</si>
  <si>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</si>
  <si>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</si>
  <si>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</si>
  <si>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</si>
  <si>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</si>
  <si>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</si>
  <si>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</si>
  <si>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</si>
  <si>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</si>
  <si>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</si>
  <si>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</si>
  <si>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</si>
  <si>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</si>
  <si>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</si>
  <si>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</si>
  <si>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</si>
  <si>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</si>
  <si>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</si>
  <si>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</si>
  <si>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</si>
  <si>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</si>
  <si>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</si>
  <si>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</si>
  <si>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</si>
  <si>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</si>
  <si>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</si>
  <si>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</si>
  <si>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</si>
  <si>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</si>
  <si>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</si>
  <si>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</si>
  <si>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</si>
  <si>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</si>
  <si>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</si>
  <si>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</si>
  <si>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</si>
  <si>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</si>
  <si>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</si>
  <si>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</si>
  <si>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</si>
  <si>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</si>
  <si>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</si>
  <si>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</si>
  <si>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</si>
  <si>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</si>
  <si>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</si>
  <si>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</si>
  <si>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</si>
  <si>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</si>
  <si>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</si>
  <si>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</si>
  <si>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</si>
  <si>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</si>
  <si>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</si>
  <si>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</si>
  <si>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</si>
  <si>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</si>
  <si>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</si>
  <si>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</si>
  <si>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</si>
  <si>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</si>
  <si>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</si>
  <si>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</si>
  <si>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</si>
  <si>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</si>
  <si>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</si>
  <si>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</si>
  <si>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</si>
  <si>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</si>
  <si>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</si>
  <si>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</si>
  <si>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</si>
  <si>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</si>
  <si>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</si>
  <si>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</si>
  <si>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</si>
  <si>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</si>
  <si>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</si>
  <si>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</si>
  <si>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</si>
  <si>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</si>
  <si>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</si>
  <si>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</si>
  <si>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</si>
  <si>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</si>
  <si>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</si>
  <si>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</si>
  <si>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</si>
  <si>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</si>
  <si>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</si>
  <si>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</si>
  <si>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</si>
  <si>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</si>
  <si>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</si>
  <si>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</si>
  <si>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</si>
  <si>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</si>
  <si>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</si>
  <si>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</si>
  <si>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</si>
  <si>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</si>
  <si>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</si>
  <si>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</si>
  <si>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</si>
  <si>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</si>
  <si>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</si>
  <si>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</si>
  <si>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</si>
  <si>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</si>
  <si>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</si>
  <si>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</si>
  <si>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</si>
  <si>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</si>
  <si>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</si>
  <si>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</si>
  <si>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</si>
  <si>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</si>
  <si>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</si>
  <si>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</si>
  <si>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</si>
  <si>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</si>
  <si>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</si>
  <si>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</si>
  <si>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</si>
  <si>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</si>
  <si>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</si>
  <si>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</si>
  <si>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</si>
  <si>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</si>
  <si>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</si>
  <si>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</si>
  <si>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</si>
  <si>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</si>
  <si>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</si>
  <si>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</si>
  <si>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</si>
  <si>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</si>
  <si>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</si>
  <si>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</si>
  <si>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</si>
  <si>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</si>
  <si>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</si>
  <si>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</si>
  <si>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</si>
  <si>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</si>
  <si>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</si>
  <si>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</si>
  <si>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</si>
  <si>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</si>
  <si>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</si>
  <si>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</si>
  <si>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</si>
  <si>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</si>
  <si>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</si>
  <si>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</si>
  <si>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</si>
  <si>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</si>
  <si>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</si>
  <si>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</si>
  <si>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</si>
  <si>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</si>
  <si>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</si>
  <si>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</si>
  <si>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</si>
  <si>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</si>
  <si>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</si>
  <si>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</si>
  <si>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</si>
  <si>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</si>
  <si>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</si>
  <si>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</si>
  <si>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</si>
  <si>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</si>
  <si>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</si>
  <si>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</si>
  <si>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</si>
  <si>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</si>
  <si>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</si>
  <si>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</si>
  <si>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</si>
  <si>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</si>
  <si>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</si>
  <si>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</si>
  <si>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</si>
  <si>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</si>
  <si>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</si>
  <si>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</si>
  <si>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</si>
  <si>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</si>
  <si>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</si>
  <si>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</si>
  <si>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</si>
  <si>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</si>
  <si>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</si>
  <si>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</si>
  <si>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</si>
  <si>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</si>
  <si>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</si>
  <si>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</si>
  <si>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</si>
  <si>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</si>
  <si>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</si>
  <si>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</si>
  <si>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</si>
  <si>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</si>
  <si>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</si>
  <si>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</si>
  <si>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</si>
  <si>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</si>
  <si>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</si>
  <si>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</si>
  <si>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</si>
  <si>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</si>
  <si>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</si>
  <si>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</si>
  <si>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</si>
  <si>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</si>
  <si>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</si>
  <si>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</si>
  <si>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</si>
  <si>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</si>
  <si>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</si>
  <si>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</si>
  <si>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</si>
  <si>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</si>
  <si>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</si>
  <si>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</si>
  <si>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</si>
  <si>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</si>
  <si>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</si>
  <si>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</si>
  <si>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</si>
  <si>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</si>
  <si>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</si>
  <si>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</si>
  <si>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</si>
  <si>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</si>
  <si>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</si>
  <si>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</si>
  <si>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</si>
  <si>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</si>
  <si>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</si>
  <si>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</si>
  <si>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</si>
  <si>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</si>
  <si>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</si>
  <si>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</si>
  <si>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</si>
  <si>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</si>
  <si>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</si>
  <si>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</si>
  <si>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</si>
  <si>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</si>
  <si>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</si>
  <si>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</si>
  <si>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</si>
  <si>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</si>
  <si>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</si>
  <si>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</si>
  <si>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</si>
  <si>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</si>
  <si>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</si>
  <si>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</si>
  <si>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</si>
  <si>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</si>
  <si>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</si>
  <si>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</si>
  <si>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</si>
  <si>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</si>
  <si>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</si>
  <si>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</si>
  <si>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</si>
  <si>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</si>
  <si>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</si>
  <si>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</si>
  <si>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</si>
  <si>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</si>
  <si>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</si>
  <si>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</si>
  <si>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</si>
  <si>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</si>
  <si>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</si>
  <si>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</si>
  <si>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</si>
  <si>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</si>
  <si>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</si>
  <si>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</si>
  <si>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</si>
  <si>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</si>
  <si>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</si>
  <si>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</si>
  <si>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</si>
  <si>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</si>
  <si>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</si>
  <si>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</si>
  <si>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</si>
  <si>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</si>
  <si>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</si>
  <si>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</si>
  <si>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</si>
  <si>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</si>
  <si>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</si>
  <si>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</si>
  <si>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</si>
  <si>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</si>
  <si>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</si>
  <si>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</si>
  <si>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</si>
  <si>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</si>
  <si>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</si>
  <si>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</si>
  <si>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</si>
  <si>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</si>
  <si>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</si>
  <si>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</si>
  <si>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</si>
  <si>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</si>
  <si>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</si>
  <si>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</si>
  <si>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</si>
  <si>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</si>
  <si>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</si>
  <si>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</si>
  <si>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</si>
  <si>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</si>
  <si>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</si>
  <si>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</si>
  <si>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</si>
  <si>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</si>
  <si>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</si>
  <si>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</si>
  <si>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</si>
  <si>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</si>
  <si>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</si>
  <si>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</si>
  <si>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</si>
  <si>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</si>
  <si>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</si>
  <si>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</si>
  <si>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</si>
  <si>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</si>
  <si>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</si>
  <si>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</si>
  <si>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</si>
  <si>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</si>
  <si>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</si>
  <si>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</si>
  <si>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</si>
  <si>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</si>
  <si>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</si>
  <si>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</si>
  <si>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</si>
  <si>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</si>
  <si>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</si>
  <si>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</si>
  <si>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</si>
  <si>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</si>
  <si>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</si>
  <si>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</si>
  <si>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</si>
  <si>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</si>
  <si>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</si>
  <si>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</si>
  <si>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</si>
  <si>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</si>
  <si>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</si>
  <si>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</si>
  <si>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</si>
  <si>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</si>
  <si>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</si>
  <si>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</si>
  <si>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</si>
  <si>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</si>
  <si>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</si>
  <si>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</si>
  <si>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</si>
  <si>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</si>
  <si>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</si>
  <si>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</si>
  <si>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</si>
  <si>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</si>
  <si>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</si>
  <si>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</si>
  <si>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</si>
  <si>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</si>
  <si>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</si>
  <si>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</si>
  <si>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</si>
  <si>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</si>
  <si>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</si>
  <si>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</si>
  <si>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</si>
  <si>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</si>
  <si>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</si>
  <si>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</si>
  <si>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</si>
  <si>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</si>
  <si>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</si>
  <si>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</si>
  <si>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</si>
  <si>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</si>
  <si>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</si>
  <si>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</si>
  <si>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</si>
  <si>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</si>
  <si>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</si>
  <si>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</si>
  <si>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</si>
  <si>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</si>
  <si>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</si>
  <si>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</si>
  <si>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</si>
  <si>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</si>
  <si>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</si>
  <si>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</si>
  <si>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</si>
  <si>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</si>
  <si>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</si>
  <si>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</si>
  <si>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</si>
  <si>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</si>
  <si>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</si>
  <si>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</si>
  <si>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</si>
  <si>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</si>
  <si>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</si>
  <si>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</si>
  <si>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</si>
  <si>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</si>
  <si>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</si>
  <si>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</si>
  <si>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</si>
  <si>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</si>
  <si>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</si>
  <si>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</si>
  <si>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</si>
  <si>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</si>
  <si>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</si>
  <si>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</si>
  <si>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</si>
  <si>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</si>
  <si>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</si>
  <si>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</si>
  <si>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</si>
  <si>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</si>
  <si>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</si>
  <si>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</si>
  <si>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</si>
  <si>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</si>
  <si>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</si>
  <si>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</si>
  <si>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</si>
  <si>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</si>
  <si>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</si>
  <si>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</si>
  <si>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</si>
  <si>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</si>
  <si>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</si>
  <si>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</si>
  <si>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</si>
  <si>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</si>
  <si>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</si>
  <si>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</si>
  <si>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</si>
  <si>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</si>
  <si>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</si>
  <si>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</si>
  <si>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</si>
  <si>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</si>
  <si>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</si>
  <si>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</si>
  <si>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</si>
  <si>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</si>
  <si>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</si>
  <si>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</si>
  <si>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</si>
  <si>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</si>
  <si>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</si>
  <si>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</si>
  <si>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</si>
  <si>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</si>
  <si>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</si>
  <si>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</si>
  <si>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</si>
  <si>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</si>
  <si>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</si>
  <si>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</si>
  <si>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</si>
  <si>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</si>
  <si>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</si>
  <si>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</si>
  <si>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</si>
  <si>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</si>
  <si>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</si>
  <si>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</si>
  <si>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</si>
  <si>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</si>
  <si>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</si>
  <si>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</si>
  <si>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</si>
  <si>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</si>
  <si>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</si>
  <si>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</si>
  <si>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</si>
  <si>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</si>
  <si>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</si>
  <si>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</si>
  <si>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</si>
  <si>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</si>
  <si>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</si>
  <si>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</si>
  <si>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</si>
  <si>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</si>
  <si>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</si>
  <si>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</si>
  <si>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</si>
  <si>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</si>
  <si>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</si>
  <si>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</si>
  <si>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</si>
  <si>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</si>
  <si>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</si>
  <si>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</si>
  <si>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</si>
  <si>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</si>
  <si>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</si>
  <si>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</si>
  <si>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</si>
  <si>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</si>
  <si>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</si>
  <si>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</si>
  <si>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</si>
  <si>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</si>
  <si>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</si>
  <si>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</si>
  <si>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</si>
  <si>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</si>
  <si>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</si>
  <si>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</si>
  <si>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</si>
  <si>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</si>
  <si>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</si>
  <si>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</si>
  <si>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</si>
  <si>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</si>
  <si>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</si>
  <si>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</si>
  <si>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</si>
  <si>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</si>
  <si>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</si>
  <si>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</si>
  <si>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</si>
  <si>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</si>
  <si>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</si>
  <si>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</si>
  <si>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</si>
  <si>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</si>
  <si>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</si>
  <si>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</si>
  <si>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</si>
  <si>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</si>
  <si>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</si>
  <si>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</si>
  <si>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</si>
  <si>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</si>
  <si>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</si>
  <si>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</si>
  <si>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</si>
  <si>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</si>
  <si>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</si>
  <si>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</si>
  <si>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</si>
  <si>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</si>
  <si>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</si>
  <si>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</si>
  <si>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</si>
  <si>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</si>
  <si>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</si>
  <si>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</si>
  <si>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</si>
  <si>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</si>
  <si>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</si>
  <si>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</si>
  <si>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</si>
  <si>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</si>
  <si>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</si>
  <si>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</si>
  <si>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</si>
  <si>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</si>
  <si>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</si>
  <si>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</si>
  <si>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</si>
  <si>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</si>
  <si>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</si>
  <si>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</si>
  <si>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</si>
  <si>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</si>
  <si>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</si>
  <si>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</si>
  <si>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</si>
  <si>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</si>
  <si>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</si>
  <si>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</si>
  <si>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</si>
  <si>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</si>
  <si>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</si>
  <si>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</si>
  <si>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</si>
  <si>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</si>
  <si>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</si>
  <si>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</si>
  <si>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</si>
  <si>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</si>
  <si>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</si>
  <si>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</si>
  <si>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</si>
  <si>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</si>
  <si>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</si>
  <si>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</si>
  <si>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</si>
  <si>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</si>
  <si>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</si>
  <si>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</si>
  <si>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</si>
  <si>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</si>
  <si>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</si>
  <si>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</si>
  <si>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</si>
  <si>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</si>
  <si>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</si>
  <si>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</si>
  <si>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</si>
  <si>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</si>
  <si>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</si>
  <si>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</si>
  <si>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</si>
  <si>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</si>
  <si>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</si>
  <si>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</si>
  <si>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</si>
  <si>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</si>
  <si>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</si>
  <si>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</si>
  <si>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</si>
  <si>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</si>
  <si>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</si>
  <si>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</si>
  <si>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</si>
  <si>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</si>
  <si>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</si>
  <si>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</si>
  <si>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</si>
  <si>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</si>
  <si>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</si>
  <si>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</si>
  <si>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</si>
  <si>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</si>
  <si>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</si>
  <si>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</si>
  <si>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</si>
  <si>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</si>
  <si>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</si>
  <si>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</si>
  <si>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</si>
  <si>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</si>
  <si>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</si>
  <si>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</si>
  <si>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</si>
  <si>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</si>
  <si>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</si>
  <si>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</si>
  <si>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</si>
  <si>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</si>
  <si>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</si>
  <si>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</si>
  <si>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</si>
  <si>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</si>
  <si>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</si>
  <si>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</si>
  <si>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</si>
  <si>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</si>
  <si>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</si>
  <si>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</si>
  <si>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</si>
  <si>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</si>
  <si>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</si>
  <si>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</si>
  <si>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</si>
  <si>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</si>
  <si>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</si>
  <si>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</si>
  <si>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</si>
  <si>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</si>
  <si>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</si>
  <si>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</si>
  <si>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</si>
  <si>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</si>
  <si>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</si>
  <si>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</si>
  <si>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</si>
  <si>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</si>
  <si>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</si>
  <si>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</si>
  <si>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</si>
  <si>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</si>
  <si>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</si>
  <si>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</si>
  <si>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</si>
  <si>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</si>
  <si>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</si>
  <si>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</si>
  <si>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</si>
  <si>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</si>
  <si>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</si>
  <si>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</si>
  <si>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</si>
  <si>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</si>
  <si>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</si>
  <si>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</si>
  <si>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</si>
  <si>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</si>
  <si>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</si>
  <si>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</si>
  <si>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</si>
  <si>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</si>
  <si>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</si>
  <si>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</si>
  <si>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</si>
  <si>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</si>
  <si>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</si>
  <si>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</si>
  <si>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</si>
  <si>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</si>
  <si>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</si>
  <si>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</si>
  <si>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</si>
  <si>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</si>
  <si>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</si>
  <si>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</si>
  <si>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</si>
  <si>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</si>
  <si>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</si>
  <si>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</si>
  <si>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</si>
  <si>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</si>
  <si>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</si>
  <si>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</si>
  <si>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</si>
  <si>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</si>
  <si>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</si>
  <si>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</si>
  <si>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</si>
  <si>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</si>
  <si>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</si>
  <si>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</si>
  <si>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</si>
  <si>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</si>
  <si>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</si>
  <si>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</si>
  <si>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</si>
  <si>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</si>
  <si>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</si>
  <si>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</si>
  <si>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</si>
  <si>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</si>
  <si>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</si>
  <si>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</si>
  <si>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</si>
  <si>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</si>
  <si>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</si>
  <si>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</si>
  <si>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</si>
  <si>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</si>
  <si>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</si>
  <si>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</si>
  <si>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</si>
  <si>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</si>
  <si>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</si>
  <si>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</si>
  <si>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</si>
  <si>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</si>
  <si>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</si>
  <si>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</si>
  <si>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</si>
  <si>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</si>
  <si>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</si>
  <si>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</si>
  <si>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</si>
  <si>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</si>
  <si>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</si>
  <si>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</si>
  <si>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</si>
  <si>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</si>
  <si>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</si>
  <si>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</si>
  <si>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</si>
  <si>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</si>
  <si>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</si>
  <si>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</si>
  <si>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</si>
  <si>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</si>
  <si>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</si>
  <si>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</si>
  <si>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</si>
  <si>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</si>
  <si>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</si>
  <si>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</si>
  <si>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</si>
  <si>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</si>
  <si>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</si>
  <si>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</si>
  <si>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</si>
  <si>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</si>
  <si>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</si>
  <si>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</si>
  <si>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</si>
  <si>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</si>
  <si>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</si>
  <si>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</si>
  <si>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</si>
  <si>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</si>
  <si>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</si>
  <si>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</si>
  <si>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</si>
  <si>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</si>
  <si>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</si>
  <si>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</si>
  <si>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</si>
  <si>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</si>
  <si>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</si>
  <si>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</si>
  <si>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</si>
  <si>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</si>
  <si>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</si>
  <si>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</si>
  <si>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</si>
  <si>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</si>
  <si>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</si>
  <si>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</si>
  <si>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</si>
  <si>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</si>
  <si>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</si>
  <si>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</si>
  <si>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</si>
  <si>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</si>
  <si>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</si>
  <si>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</si>
  <si>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</si>
  <si>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</si>
  <si>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</si>
  <si>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</si>
  <si>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</si>
  <si>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</si>
  <si>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</si>
  <si>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</si>
  <si>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</si>
  <si>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</si>
  <si>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</si>
  <si>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</si>
  <si>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</si>
  <si>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</si>
  <si>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</si>
  <si>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</si>
  <si>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</si>
  <si>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</si>
  <si>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</si>
  <si>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</si>
  <si>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</si>
  <si>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</si>
  <si>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</si>
  <si>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</si>
  <si>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</si>
  <si>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</si>
  <si>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</si>
  <si>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</si>
  <si>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</si>
  <si>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</si>
  <si>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</si>
  <si>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</si>
  <si>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</si>
  <si>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</si>
  <si>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</si>
  <si>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</si>
  <si>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</si>
  <si>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</si>
  <si>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</si>
  <si>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</si>
  <si>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</si>
  <si>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</si>
  <si>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</si>
  <si>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</si>
  <si>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</si>
  <si>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</si>
  <si>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</si>
  <si>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</si>
  <si>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</si>
  <si>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</si>
  <si>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</si>
  <si>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</si>
  <si>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</si>
  <si>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</si>
  <si>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</si>
  <si>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</si>
  <si>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</si>
  <si>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</si>
  <si>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</si>
  <si>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</si>
  <si>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</si>
  <si>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</si>
  <si>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</si>
  <si>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</si>
  <si>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</si>
  <si>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</si>
  <si>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</si>
  <si>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</si>
  <si>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</si>
  <si>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</si>
  <si>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</si>
  <si>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</si>
  <si>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</si>
  <si>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</si>
  <si>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</si>
  <si>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</si>
  <si>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</si>
  <si>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</si>
  <si>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</si>
  <si>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</si>
  <si>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</si>
  <si>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</si>
  <si>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</si>
  <si>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</si>
  <si>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</si>
  <si>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</si>
  <si>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</si>
  <si>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</si>
  <si>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</si>
  <si>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</si>
  <si>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</si>
  <si>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</si>
  <si>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</si>
  <si>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</si>
  <si>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</si>
  <si>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</si>
  <si>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</si>
  <si>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</si>
  <si>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</si>
  <si>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</si>
  <si>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</si>
  <si>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</si>
  <si>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</si>
  <si>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</si>
  <si>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</si>
  <si>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</si>
  <si>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</si>
  <si>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</si>
  <si>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</si>
  <si>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</si>
  <si>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</si>
  <si>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</si>
  <si>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</si>
  <si>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</si>
  <si>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</si>
  <si>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</si>
  <si>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</si>
  <si>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</si>
  <si>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</si>
  <si>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</si>
  <si>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</si>
  <si>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</si>
  <si>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</si>
  <si>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</si>
  <si>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</si>
  <si>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</si>
  <si>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</si>
  <si>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</si>
  <si>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</si>
  <si>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</si>
  <si>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</si>
  <si>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</si>
  <si>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</si>
  <si>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</si>
  <si>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</si>
  <si>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</si>
  <si>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</si>
  <si>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</si>
  <si>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</si>
  <si>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</si>
  <si>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</si>
  <si>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</si>
  <si>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</si>
  <si>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</si>
  <si>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</si>
  <si>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</si>
  <si>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</si>
  <si>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</si>
  <si>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</si>
  <si>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</si>
  <si>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</si>
  <si>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</si>
  <si>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</si>
  <si>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</si>
  <si>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</si>
  <si>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</si>
  <si>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</si>
  <si>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</si>
  <si>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</si>
  <si>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</si>
  <si>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</si>
  <si>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</si>
  <si>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</si>
  <si>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</si>
  <si>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</si>
  <si>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</si>
  <si>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</si>
  <si>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</si>
  <si>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</si>
  <si>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</si>
  <si>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</si>
  <si>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</si>
  <si>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</si>
  <si>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</si>
  <si>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</si>
  <si>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</si>
  <si>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</si>
  <si>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</si>
  <si>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</si>
  <si>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</si>
  <si>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</si>
  <si>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</si>
  <si>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</si>
  <si>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</si>
  <si>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</si>
  <si>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</si>
  <si>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</si>
  <si>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</si>
  <si>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</si>
  <si>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</si>
  <si>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</si>
  <si>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</si>
  <si>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</si>
  <si>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</si>
  <si>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</si>
  <si>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</si>
  <si>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</si>
  <si>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</si>
  <si>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</si>
  <si>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</si>
  <si>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</si>
  <si>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</si>
  <si>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</si>
  <si>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</si>
  <si>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</si>
  <si>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</si>
  <si>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</si>
  <si>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</si>
  <si>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</si>
  <si>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</si>
  <si>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</si>
  <si>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</si>
  <si>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</si>
  <si>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</si>
  <si>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</si>
  <si>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</si>
  <si>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</si>
  <si>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</si>
  <si>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</si>
  <si>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</si>
  <si>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</si>
  <si>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</si>
  <si>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</si>
  <si>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</si>
  <si>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</si>
  <si>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</si>
  <si>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</si>
  <si>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</si>
  <si>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</si>
  <si>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</si>
  <si>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</si>
  <si>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</si>
  <si>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</si>
  <si>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</si>
  <si>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</si>
  <si>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</si>
  <si>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</si>
  <si>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</si>
  <si>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</si>
  <si>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</si>
  <si>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</si>
  <si>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</si>
  <si>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</si>
  <si>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</si>
  <si>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</si>
  <si>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</si>
  <si>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</si>
  <si>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</si>
  <si>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</si>
  <si>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</si>
  <si>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</si>
  <si>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</si>
  <si>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</si>
  <si>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</si>
  <si>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</si>
  <si>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</si>
  <si>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</si>
  <si>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</si>
  <si>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</si>
  <si>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</si>
  <si>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</si>
  <si>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</si>
  <si>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</si>
  <si>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</si>
  <si>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</si>
  <si>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</si>
  <si>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</si>
  <si>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</si>
  <si>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</si>
  <si>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</si>
  <si>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</si>
  <si>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</si>
  <si>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</si>
  <si>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</si>
  <si>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</si>
  <si>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</si>
  <si>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</si>
  <si>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</si>
  <si>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</si>
  <si>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</si>
  <si>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</si>
  <si>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</si>
  <si>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</si>
  <si>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</si>
  <si>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</si>
  <si>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</si>
  <si>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</si>
  <si>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</si>
  <si>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</si>
  <si>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</si>
  <si>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</si>
  <si>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</si>
  <si>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</si>
  <si>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</si>
  <si>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</si>
  <si>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</si>
  <si>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</si>
  <si>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</si>
  <si>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</si>
  <si>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</si>
  <si>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</si>
  <si>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</si>
  <si>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</si>
  <si>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</si>
  <si>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</si>
  <si>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</si>
  <si>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</si>
  <si>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</si>
  <si>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</si>
  <si>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</si>
  <si>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</si>
  <si>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</si>
  <si>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</si>
  <si>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</si>
  <si>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</si>
  <si>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</si>
  <si>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</si>
  <si>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</si>
  <si>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</si>
  <si>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</si>
  <si>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</si>
  <si>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</si>
  <si>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</si>
  <si>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</si>
  <si>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</si>
  <si>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</si>
  <si>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</si>
  <si>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</si>
  <si>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</si>
  <si>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</si>
  <si>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</si>
  <si>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</si>
  <si>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</si>
  <si>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</si>
  <si>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</si>
  <si>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</si>
  <si>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</si>
  <si>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</si>
  <si>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</si>
  <si>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</si>
  <si>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</si>
  <si>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</si>
  <si>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</si>
  <si>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</si>
  <si>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</si>
  <si>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</si>
  <si>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</si>
  <si>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</si>
  <si>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</si>
  <si>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</si>
  <si>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</si>
  <si>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</si>
  <si>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</si>
  <si>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</si>
  <si>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</si>
  <si>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</si>
  <si>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</si>
  <si>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</si>
  <si>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</si>
  <si>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</si>
  <si>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</si>
  <si>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</si>
  <si>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</si>
  <si>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</si>
  <si>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</si>
  <si>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</si>
  <si>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</si>
  <si>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</si>
  <si>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</si>
  <si>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</si>
  <si>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</si>
  <si>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</si>
  <si>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</si>
  <si>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</si>
  <si>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</si>
  <si>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</si>
  <si>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</si>
  <si>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</si>
  <si>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</si>
  <si>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</si>
  <si>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</si>
  <si>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</si>
  <si>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</si>
  <si>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</si>
  <si>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</si>
  <si>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</si>
  <si>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</si>
  <si>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</si>
  <si>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</si>
  <si>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</si>
  <si>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</si>
  <si>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</si>
  <si>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</si>
  <si>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</si>
  <si>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</si>
  <si>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</si>
  <si>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</si>
  <si>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</si>
  <si>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</si>
  <si>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</si>
  <si>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</si>
  <si>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</si>
  <si>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</si>
  <si>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</si>
  <si>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</si>
  <si>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</si>
  <si>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</si>
  <si>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</si>
  <si>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</si>
  <si>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</si>
  <si>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</si>
  <si>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</si>
  <si>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</si>
  <si>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</si>
  <si>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</si>
  <si>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</si>
  <si>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</si>
  <si>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</si>
  <si>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</si>
  <si>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</si>
  <si>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</si>
  <si>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</si>
  <si>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</si>
  <si>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</si>
  <si>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</si>
  <si>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</si>
  <si>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</si>
  <si>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</si>
  <si>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</si>
  <si>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</si>
  <si>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</si>
  <si>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</si>
  <si>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</si>
  <si>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</si>
  <si>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</si>
  <si>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</si>
  <si>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</si>
  <si>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</si>
  <si>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</si>
  <si>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</si>
  <si>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</si>
  <si>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</si>
  <si>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</si>
  <si>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</si>
  <si>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</si>
  <si>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</si>
  <si>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</si>
  <si>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</si>
  <si>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</si>
  <si>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</si>
  <si>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</si>
  <si>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</si>
  <si>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</si>
  <si>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</si>
  <si>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</si>
  <si>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</si>
  <si>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</si>
  <si>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</si>
  <si>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</si>
  <si>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</si>
  <si>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</si>
  <si>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</si>
  <si>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</si>
  <si>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</si>
  <si>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</si>
  <si>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</si>
  <si>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</si>
  <si>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</si>
  <si>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</si>
  <si>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</si>
  <si>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</si>
  <si>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</si>
  <si>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</si>
  <si>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</si>
  <si>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</si>
  <si>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</si>
  <si>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</si>
  <si>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</si>
  <si>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</si>
  <si>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</si>
  <si>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</si>
  <si>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</si>
  <si>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</si>
  <si>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</si>
  <si>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</si>
  <si>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</si>
  <si>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</si>
  <si>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</si>
  <si>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</si>
  <si>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</si>
  <si>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</si>
  <si>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</si>
  <si>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</si>
  <si>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</si>
  <si>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</si>
  <si>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</si>
  <si>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</si>
  <si>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</si>
  <si>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</si>
  <si>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</si>
  <si>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</si>
  <si>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</si>
  <si>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</si>
  <si>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</si>
  <si>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</si>
  <si>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</si>
  <si>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</si>
  <si>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</si>
  <si>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</si>
  <si>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</si>
  <si>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</si>
  <si>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</si>
  <si>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</si>
  <si>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</si>
  <si>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</si>
  <si>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</si>
  <si>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</si>
  <si>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</si>
  <si>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</si>
  <si>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</si>
  <si>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</si>
  <si>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</si>
  <si>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</si>
  <si>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</si>
  <si>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</si>
  <si>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</si>
  <si>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</si>
  <si>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</si>
  <si>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</si>
  <si>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</si>
  <si>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</si>
  <si>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</si>
  <si>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</si>
  <si>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</si>
  <si>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</si>
  <si>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</si>
  <si>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</si>
  <si>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</si>
  <si>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</si>
  <si>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</si>
  <si>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</si>
  <si>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</si>
  <si>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</si>
  <si>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</si>
  <si>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</si>
  <si>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</si>
  <si>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</si>
  <si>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</si>
  <si>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</si>
  <si>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</si>
  <si>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</si>
  <si>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</si>
  <si>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</si>
  <si>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</si>
  <si>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</si>
  <si>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</si>
  <si>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</si>
  <si>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</si>
  <si>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</si>
  <si>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</si>
  <si>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</si>
  <si>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</si>
  <si>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</si>
  <si>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</si>
  <si>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</si>
  <si>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</si>
  <si>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</si>
  <si>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</si>
  <si>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</si>
  <si>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</si>
  <si>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</si>
  <si>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</si>
  <si>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</si>
  <si>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</si>
  <si>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</si>
  <si>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</si>
  <si>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</si>
  <si>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</si>
  <si>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</si>
  <si>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</si>
  <si>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</si>
  <si>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</si>
  <si>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</si>
  <si>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</si>
  <si>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</si>
  <si>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</si>
  <si>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</si>
  <si>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</si>
  <si>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</si>
  <si>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</si>
  <si>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</si>
  <si>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</si>
  <si>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</si>
  <si>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</si>
  <si>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</si>
  <si>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</si>
  <si>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</si>
  <si>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</si>
  <si>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</si>
  <si>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</si>
  <si>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</si>
  <si>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</si>
  <si>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</si>
  <si>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</si>
  <si>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</si>
  <si>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</si>
  <si>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</si>
  <si>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</si>
  <si>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</si>
  <si>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</si>
  <si>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</si>
  <si>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</si>
  <si>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</si>
  <si>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</si>
  <si>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</si>
  <si>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</si>
  <si>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</si>
  <si>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</si>
  <si>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</si>
  <si>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</si>
  <si>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</si>
  <si>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</si>
  <si>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</si>
  <si>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</si>
  <si>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</si>
  <si>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</si>
  <si>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</si>
  <si>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</si>
  <si>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</si>
  <si>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</si>
  <si>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</si>
  <si>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</si>
  <si>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</si>
  <si>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</si>
  <si>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</si>
  <si>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</si>
  <si>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</si>
  <si>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</si>
  <si>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</si>
  <si>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</si>
  <si>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</si>
  <si>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</si>
  <si>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</si>
  <si>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</si>
  <si>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</si>
  <si>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</si>
  <si>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</si>
  <si>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</si>
  <si>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</si>
  <si>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</si>
  <si>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</si>
  <si>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</si>
  <si>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</si>
  <si>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</si>
  <si>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</si>
  <si>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</si>
  <si>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</si>
  <si>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</si>
  <si>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</si>
  <si>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</si>
  <si>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</si>
  <si>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</si>
  <si>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</si>
  <si>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</si>
  <si>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</si>
  <si>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</si>
  <si>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</si>
  <si>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</si>
  <si>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</si>
  <si>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</si>
  <si>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</si>
  <si>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</si>
  <si>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</si>
  <si>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</si>
  <si>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</si>
  <si>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</si>
  <si>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</si>
  <si>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</si>
  <si>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</si>
  <si>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</si>
  <si>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</si>
  <si>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</si>
  <si>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</si>
  <si>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</si>
  <si>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</si>
  <si>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</si>
  <si>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</si>
  <si>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</si>
  <si>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</si>
  <si>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</si>
  <si>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</si>
  <si>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</si>
  <si>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</si>
  <si>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</si>
  <si>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</si>
  <si>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</si>
  <si>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</si>
  <si>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</si>
  <si>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</si>
  <si>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</si>
  <si>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</si>
  <si>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</si>
  <si>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</si>
  <si>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</si>
  <si>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</si>
  <si>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</si>
  <si>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</si>
  <si>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</si>
  <si>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</si>
  <si>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</si>
  <si>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</si>
  <si>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</si>
  <si>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</si>
  <si>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</si>
  <si>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</si>
  <si>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</si>
  <si>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</si>
  <si>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</si>
  <si>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</si>
  <si>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</si>
  <si>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</si>
  <si>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</si>
  <si>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</si>
  <si>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</si>
  <si>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</si>
  <si>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</si>
  <si>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</si>
  <si>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</si>
  <si>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</si>
  <si>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</si>
  <si>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</si>
  <si>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</si>
  <si>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</si>
  <si>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</si>
  <si>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</si>
  <si>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</si>
  <si>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</si>
  <si>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</si>
  <si>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</si>
  <si>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</si>
  <si>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</si>
  <si>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</si>
  <si>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</si>
  <si>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</si>
  <si>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</si>
  <si>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</si>
  <si>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</si>
  <si>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</si>
  <si>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</si>
  <si>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</si>
  <si>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</si>
  <si>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</si>
  <si>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</si>
  <si>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</si>
  <si>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</si>
  <si>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</si>
  <si>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</si>
  <si>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</si>
  <si>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</si>
  <si>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</si>
  <si>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</si>
  <si>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</si>
  <si>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</si>
  <si>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</si>
  <si>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</si>
  <si>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</si>
  <si>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</si>
  <si>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</si>
  <si>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</si>
  <si>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</si>
  <si>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</si>
  <si>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</si>
  <si>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</si>
  <si>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</si>
  <si>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</si>
  <si>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</si>
  <si>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</si>
  <si>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</si>
  <si>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</si>
  <si>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</si>
  <si>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</si>
  <si>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</si>
  <si>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</si>
  <si>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</si>
  <si>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</si>
  <si>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</si>
  <si>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</si>
  <si>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</si>
  <si>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</si>
  <si>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</si>
  <si>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</si>
  <si>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</si>
  <si>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</si>
  <si>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</si>
  <si>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</si>
  <si>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</si>
  <si>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</si>
  <si>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</si>
  <si>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</si>
  <si>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</si>
  <si>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</si>
  <si>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</si>
  <si>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</si>
  <si>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</si>
  <si>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</si>
  <si>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</si>
  <si>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</si>
  <si>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</si>
  <si>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</si>
  <si>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</si>
  <si>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</si>
  <si>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</si>
  <si>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</si>
  <si>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</si>
  <si>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</si>
  <si>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</si>
  <si>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</si>
  <si>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</si>
  <si>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</si>
  <si>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</si>
  <si>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</si>
  <si>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</si>
  <si>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</si>
  <si>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</si>
  <si>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</si>
  <si>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</si>
  <si>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</si>
  <si>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</si>
  <si>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</si>
  <si>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</si>
  <si>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</si>
  <si>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</si>
  <si>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</si>
  <si>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</si>
  <si>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</si>
  <si>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</si>
  <si>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</si>
  <si>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</si>
  <si>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</si>
  <si>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</si>
  <si>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</si>
  <si>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</si>
  <si>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</si>
  <si>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</si>
  <si>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</si>
  <si>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</si>
  <si>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</si>
  <si>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</si>
  <si>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</si>
  <si>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</si>
  <si>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</si>
  <si>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</si>
  <si>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</si>
  <si>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</si>
  <si>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</si>
  <si>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</si>
  <si>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</si>
  <si>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</si>
  <si>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</si>
  <si>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</si>
  <si>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</si>
  <si>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</si>
  <si>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</si>
  <si>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</si>
  <si>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</si>
  <si>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</si>
  <si>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</si>
  <si>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</si>
  <si>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</si>
  <si>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</si>
  <si>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</si>
  <si>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</si>
  <si>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</si>
  <si>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</si>
  <si>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</si>
  <si>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</si>
  <si>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</si>
  <si>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</si>
  <si>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</si>
  <si>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</si>
  <si>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</si>
  <si>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</si>
  <si>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</si>
  <si>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</si>
  <si>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</si>
  <si>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</si>
  <si>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</si>
  <si>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</si>
  <si>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</si>
  <si>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</si>
  <si>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</si>
  <si>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</si>
  <si>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</si>
  <si>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</si>
  <si>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</si>
  <si>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</si>
  <si>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</si>
  <si>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</si>
  <si>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</si>
  <si>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</si>
  <si>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</si>
  <si>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</si>
  <si>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</si>
  <si>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</si>
  <si>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</si>
  <si>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</si>
  <si>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</si>
  <si>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</si>
  <si>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</si>
  <si>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</si>
  <si>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</si>
  <si>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</si>
  <si>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</si>
  <si>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</si>
  <si>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</si>
  <si>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</si>
  <si>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</si>
  <si>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</si>
  <si>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</si>
  <si>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</si>
  <si>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</si>
  <si>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</si>
  <si>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</si>
  <si>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</si>
  <si>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</si>
  <si>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</si>
  <si>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</si>
  <si>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</si>
  <si>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</si>
  <si>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</si>
  <si>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</si>
  <si>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</si>
  <si>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</si>
  <si>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</si>
  <si>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</si>
  <si>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</si>
  <si>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</si>
  <si>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</si>
  <si>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</si>
  <si>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</si>
  <si>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</si>
  <si>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</si>
  <si>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</si>
  <si>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</si>
  <si>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</si>
  <si>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</si>
  <si>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</si>
  <si>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</si>
  <si>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</si>
  <si>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</si>
  <si>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</si>
  <si>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</si>
  <si>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</si>
  <si>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</si>
  <si>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</si>
  <si>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</si>
  <si>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</si>
  <si>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</si>
  <si>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</si>
  <si>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</si>
  <si>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</si>
  <si>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</si>
  <si>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</si>
  <si>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</si>
  <si>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</si>
  <si>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</si>
  <si>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</si>
  <si>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</si>
  <si>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</si>
  <si>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</si>
  <si>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</si>
  <si>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</si>
  <si>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</si>
  <si>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</si>
  <si>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</si>
  <si>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</si>
  <si>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</si>
  <si>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</si>
  <si>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</si>
  <si>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</si>
  <si>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</si>
  <si>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</si>
  <si>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</si>
  <si>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</si>
  <si>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</si>
  <si>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</si>
  <si>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</si>
  <si>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</si>
  <si>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</si>
  <si>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</si>
  <si>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</si>
  <si>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</si>
  <si>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</si>
  <si>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</si>
  <si>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</si>
  <si>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</si>
  <si>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</si>
  <si>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</si>
  <si>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</si>
  <si>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</si>
  <si>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</si>
  <si>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</si>
  <si>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</si>
  <si>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</si>
  <si>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</si>
  <si>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</si>
  <si>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</si>
  <si>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</si>
  <si>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</si>
  <si>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</si>
  <si>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</si>
  <si>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</si>
  <si>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</si>
  <si>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</si>
  <si>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</si>
  <si>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</si>
  <si>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</si>
  <si>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</si>
  <si>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</si>
  <si>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</si>
  <si>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</si>
  <si>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</si>
  <si>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</si>
  <si>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</si>
  <si>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</si>
  <si>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</si>
  <si>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</si>
  <si>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</si>
  <si>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</si>
  <si>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</si>
  <si>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</si>
  <si>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</si>
  <si>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</si>
  <si>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</si>
  <si>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</si>
  <si>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</si>
  <si>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</si>
  <si>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</si>
  <si>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</si>
  <si>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</si>
  <si>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</si>
  <si>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</si>
  <si>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</si>
  <si>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</si>
  <si>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</si>
  <si>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</si>
  <si>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</si>
  <si>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</si>
  <si>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</si>
  <si>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</si>
  <si>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</si>
  <si>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</si>
  <si>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</si>
  <si>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</si>
  <si>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</si>
  <si>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</si>
  <si>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</si>
  <si>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</si>
  <si>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</si>
  <si>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</si>
  <si>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</si>
  <si>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</si>
  <si>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</si>
  <si>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</si>
  <si>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</si>
  <si>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</si>
  <si>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</si>
  <si>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</si>
  <si>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</si>
  <si>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</si>
  <si>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</si>
  <si>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</si>
  <si>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</si>
  <si>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</si>
  <si>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</si>
  <si>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</si>
  <si>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</si>
  <si>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</si>
  <si>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</si>
  <si>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</si>
  <si>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</si>
  <si>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</si>
  <si>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</si>
  <si>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</si>
  <si>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</si>
  <si>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</si>
  <si>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</si>
  <si>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</si>
  <si>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</si>
  <si>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</si>
  <si>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</si>
  <si>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</si>
  <si>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</si>
  <si>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</si>
  <si>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</si>
  <si>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</si>
  <si>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</si>
  <si>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</si>
  <si>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</si>
  <si>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</si>
  <si>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</si>
  <si>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</si>
  <si>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</si>
  <si>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</si>
  <si>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</si>
  <si>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</si>
  <si>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</si>
  <si>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</si>
  <si>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</si>
  <si>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</si>
  <si>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</si>
  <si>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</si>
  <si>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</si>
  <si>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</si>
  <si>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</si>
  <si>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</si>
  <si>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</si>
  <si>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</si>
  <si>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</si>
  <si>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</si>
  <si>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</si>
  <si>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</si>
  <si>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</si>
  <si>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</si>
  <si>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</si>
  <si>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</si>
  <si>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</si>
  <si>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</si>
  <si>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</si>
  <si>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</si>
  <si>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</si>
  <si>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</si>
  <si>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</si>
  <si>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</si>
  <si>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</si>
  <si>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</si>
  <si>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</si>
  <si>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</si>
  <si>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</si>
  <si>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</si>
  <si>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</si>
  <si>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</si>
  <si>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</si>
  <si>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</si>
  <si>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</si>
  <si>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</si>
  <si>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</si>
  <si>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</si>
  <si>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</si>
  <si>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</si>
  <si>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</si>
  <si>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</si>
  <si>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</si>
  <si>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</si>
  <si>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</si>
  <si>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</si>
  <si>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</si>
  <si>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</si>
  <si>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</si>
  <si>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</si>
  <si>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</si>
  <si>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</si>
  <si>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</si>
  <si>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</si>
  <si>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</si>
  <si>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</si>
  <si>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</si>
  <si>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</si>
  <si>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</si>
  <si>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</si>
  <si>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</si>
  <si>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</si>
  <si>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</si>
  <si>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</si>
  <si>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</si>
  <si>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</si>
  <si>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</si>
  <si>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</si>
  <si>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</si>
  <si>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</si>
  <si>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</si>
  <si>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</si>
  <si>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</si>
  <si>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</si>
  <si>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</si>
  <si>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</si>
  <si>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</si>
  <si>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</si>
  <si>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</si>
  <si>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</si>
  <si>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</si>
  <si>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</si>
  <si>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</si>
  <si>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</si>
  <si>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</si>
  <si>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</si>
  <si>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</si>
  <si>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</si>
  <si>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</si>
  <si>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</si>
  <si>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</si>
  <si>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</si>
  <si>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</si>
  <si>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</si>
  <si>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</si>
  <si>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</si>
  <si>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</si>
  <si>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</si>
  <si>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</si>
  <si>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</si>
  <si>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</si>
  <si>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</si>
  <si>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</si>
  <si>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</si>
  <si>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</si>
  <si>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</si>
  <si>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</si>
  <si>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</si>
  <si>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</si>
  <si>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</si>
  <si>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</si>
  <si>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</si>
  <si>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</si>
  <si>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</si>
  <si>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</si>
  <si>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</si>
  <si>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</si>
  <si>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</si>
  <si>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</si>
  <si>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</si>
  <si>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</si>
  <si>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</si>
  <si>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</si>
  <si>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</si>
  <si>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</si>
  <si>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</si>
  <si>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</si>
  <si>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</si>
  <si>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</si>
  <si>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</si>
  <si>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</si>
  <si>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</si>
  <si>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</si>
  <si>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</si>
  <si>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</si>
  <si>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</si>
  <si>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</si>
  <si>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</si>
  <si>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</si>
  <si>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</si>
  <si>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</si>
  <si>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</si>
  <si>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</si>
  <si>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</si>
  <si>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</si>
  <si>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</si>
  <si>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</si>
  <si>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</si>
  <si>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</si>
  <si>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</si>
  <si>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</si>
  <si>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</si>
  <si>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</si>
  <si>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</si>
  <si>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</si>
  <si>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</si>
  <si>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</si>
  <si>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</si>
  <si>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</si>
  <si>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</si>
  <si>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</si>
  <si>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</si>
  <si>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</si>
  <si>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</si>
  <si>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</si>
  <si>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</si>
  <si>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</si>
  <si>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</si>
  <si>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</si>
  <si>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</si>
  <si>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</si>
  <si>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</si>
  <si>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</si>
  <si>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</si>
  <si>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</si>
  <si>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</si>
  <si>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</si>
  <si>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</si>
  <si>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</si>
  <si>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</si>
  <si>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</si>
  <si>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</si>
  <si>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</si>
  <si>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</si>
  <si>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</si>
  <si>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</si>
  <si>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</si>
  <si>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</si>
  <si>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</si>
  <si>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</si>
  <si>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</si>
  <si>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</si>
  <si>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</si>
  <si>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</si>
  <si>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</si>
  <si>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</si>
  <si>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</si>
  <si>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</si>
  <si>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</si>
  <si>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</si>
  <si>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</si>
  <si>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</si>
  <si>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</si>
  <si>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</si>
  <si>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</si>
  <si>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</si>
  <si>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</si>
  <si>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</si>
  <si>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</si>
  <si>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</si>
  <si>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</si>
  <si>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</si>
  <si>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</si>
  <si>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</si>
  <si>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</si>
  <si>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</si>
  <si>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</si>
  <si>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</si>
  <si>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</si>
  <si>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</si>
  <si>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</si>
  <si>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</si>
  <si>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</si>
  <si>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</si>
  <si>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</si>
  <si>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</si>
  <si>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</si>
  <si>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</si>
  <si>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</si>
  <si>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</si>
  <si>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</si>
  <si>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</si>
  <si>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</si>
  <si>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</si>
  <si>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</si>
  <si>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</si>
  <si>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</si>
  <si>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</si>
  <si>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</si>
  <si>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</si>
  <si>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</si>
  <si>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</si>
  <si>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</si>
  <si>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</si>
  <si>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</si>
  <si>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</si>
  <si>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</si>
  <si>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</si>
  <si>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</si>
  <si>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</si>
  <si>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</si>
  <si>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</si>
  <si>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</si>
  <si>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</si>
  <si>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</si>
  <si>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</si>
  <si>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</si>
  <si>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</si>
  <si>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</si>
  <si>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</si>
  <si>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</si>
  <si>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</si>
  <si>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</si>
  <si>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</si>
  <si>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</si>
  <si>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</si>
  <si>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</si>
  <si>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</si>
  <si>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</si>
  <si>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</si>
  <si>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</si>
  <si>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</si>
  <si>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</si>
  <si>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</si>
  <si>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</si>
  <si>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</si>
  <si>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</si>
  <si>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</si>
  <si>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</si>
  <si>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</si>
  <si>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</si>
  <si>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</si>
  <si>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</si>
  <si>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</si>
  <si>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</si>
  <si>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</si>
  <si>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</si>
  <si>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</si>
  <si>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</si>
  <si>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</si>
  <si>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</si>
  <si>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</si>
  <si>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</si>
  <si>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</si>
  <si>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</si>
  <si>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</si>
  <si>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</si>
  <si>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</si>
  <si>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</si>
  <si>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</si>
  <si>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</si>
  <si>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</si>
  <si>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</si>
  <si>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</si>
  <si>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</si>
  <si>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</si>
  <si>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</si>
  <si>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</si>
  <si>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</si>
  <si>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</si>
  <si>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</si>
  <si>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</si>
  <si>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</si>
  <si>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</si>
  <si>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</si>
  <si>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</si>
  <si>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</si>
  <si>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</si>
  <si>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</si>
  <si>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</si>
  <si>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</si>
  <si>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</si>
  <si>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</si>
  <si>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</si>
  <si>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</si>
  <si>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</si>
  <si>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</si>
  <si>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</si>
  <si>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</si>
  <si>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</si>
  <si>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</si>
  <si>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</si>
  <si>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</si>
  <si>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</si>
  <si>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</si>
  <si>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</si>
  <si>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</si>
  <si>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</si>
  <si>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</si>
  <si>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</si>
  <si>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</si>
  <si>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</si>
  <si>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</si>
  <si>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</si>
  <si>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</si>
  <si>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</si>
  <si>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</si>
  <si>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</si>
  <si>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</si>
  <si>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</si>
  <si>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</si>
  <si>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</si>
  <si>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</si>
  <si>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</si>
  <si>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</si>
  <si>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</si>
  <si>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</si>
  <si>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</si>
  <si>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</si>
  <si>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</si>
  <si>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</si>
  <si>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</si>
  <si>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</si>
  <si>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</si>
  <si>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</si>
  <si>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</si>
  <si>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</si>
  <si>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</si>
  <si>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</si>
  <si>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</si>
  <si>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</si>
  <si>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</si>
  <si>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</si>
  <si>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</si>
  <si>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</si>
  <si>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</si>
  <si>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</si>
  <si>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</si>
  <si>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</si>
  <si>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</si>
  <si>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</si>
  <si>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</si>
  <si>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</si>
  <si>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</si>
  <si>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</si>
  <si>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</si>
  <si>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</si>
  <si>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</si>
  <si>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</si>
  <si>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</si>
  <si>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</si>
  <si>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</si>
  <si>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</si>
  <si>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</si>
  <si>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</si>
  <si>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</si>
  <si>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</si>
  <si>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</si>
  <si>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</si>
  <si>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</si>
  <si>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</si>
  <si>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</si>
  <si>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</si>
  <si>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</si>
  <si>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</si>
  <si>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</si>
  <si>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</si>
  <si>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</si>
  <si>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</si>
  <si>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</si>
  <si>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</si>
  <si>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</si>
  <si>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</si>
  <si>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</si>
  <si>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</si>
  <si>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</si>
  <si>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</si>
  <si>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</si>
  <si>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</si>
  <si>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</si>
  <si>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</si>
  <si>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</si>
  <si>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</si>
  <si>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</si>
  <si>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</si>
  <si>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</si>
  <si>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</si>
  <si>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</si>
  <si>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</si>
  <si>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</si>
  <si>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</si>
  <si>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</si>
  <si>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</si>
  <si>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</si>
  <si>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</si>
  <si>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</si>
  <si>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</si>
  <si>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</si>
  <si>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</si>
  <si>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</si>
  <si>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</si>
  <si>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</si>
  <si>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</si>
  <si>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</si>
  <si>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</si>
  <si>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</si>
  <si>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</si>
  <si>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</si>
  <si>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</si>
  <si>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</si>
  <si>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</si>
  <si>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</si>
  <si>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</si>
  <si>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</si>
  <si>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</si>
  <si>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</si>
  <si>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</si>
  <si>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</si>
  <si>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</si>
  <si>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</si>
  <si>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</si>
  <si>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</si>
  <si>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</si>
  <si>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</si>
  <si>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</si>
  <si>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</si>
  <si>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</si>
  <si>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</si>
  <si>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</si>
  <si>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</si>
  <si>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</si>
  <si>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</si>
  <si>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</si>
  <si>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</si>
  <si>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</si>
  <si>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</si>
  <si>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</si>
  <si>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</si>
  <si>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</si>
  <si>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</si>
  <si>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</si>
  <si>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</si>
  <si>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</si>
  <si>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</si>
  <si>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</si>
  <si>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</si>
  <si>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</si>
  <si>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</si>
  <si>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</si>
  <si>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</si>
  <si>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</si>
  <si>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</si>
  <si>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</si>
  <si>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</si>
  <si>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</si>
  <si>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</si>
  <si>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</si>
  <si>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</si>
  <si>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</si>
  <si>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</si>
  <si>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</si>
  <si>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</si>
  <si>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</si>
  <si>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</si>
  <si>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</si>
  <si>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</si>
  <si>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</si>
  <si>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</si>
  <si>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</si>
  <si>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</si>
  <si>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</si>
  <si>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</si>
  <si>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</si>
  <si>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</si>
  <si>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</si>
  <si>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</si>
  <si>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</si>
  <si>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</si>
  <si>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</si>
  <si>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</si>
  <si>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</si>
  <si>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</si>
  <si>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</si>
  <si>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</si>
  <si>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</si>
  <si>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</si>
  <si>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</si>
  <si>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</si>
  <si>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</si>
  <si>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</si>
  <si>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</si>
  <si>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</si>
  <si>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</si>
  <si>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</si>
  <si>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</si>
  <si>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</si>
  <si>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</si>
  <si>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</si>
  <si>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</si>
  <si>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</si>
  <si>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</si>
  <si>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</si>
  <si>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</si>
  <si>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</si>
  <si>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</si>
  <si>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</si>
  <si>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</si>
  <si>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</si>
  <si>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</si>
  <si>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</si>
  <si>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</si>
  <si>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</si>
  <si>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</si>
  <si>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</si>
  <si>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</si>
  <si>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</si>
  <si>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</si>
  <si>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</si>
  <si>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</si>
  <si>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</si>
  <si>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</si>
  <si>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</si>
  <si>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</si>
  <si>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</si>
  <si>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</si>
  <si>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</si>
  <si>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</si>
  <si>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</si>
  <si>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</si>
  <si>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</si>
  <si>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</si>
  <si>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</si>
  <si>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</si>
  <si>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</si>
  <si>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</si>
  <si>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</si>
  <si>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</si>
  <si>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</si>
  <si>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</si>
  <si>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</si>
  <si>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</si>
  <si>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</si>
  <si>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</si>
  <si>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</si>
  <si>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</si>
  <si>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</si>
  <si>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</si>
  <si>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</si>
  <si>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</si>
  <si>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</si>
  <si>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</si>
  <si>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</si>
  <si>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</si>
  <si>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</si>
  <si>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</si>
  <si>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</si>
  <si>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</si>
  <si>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</si>
  <si>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</si>
  <si>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</si>
  <si>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</si>
  <si>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</si>
  <si>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</si>
  <si>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</si>
  <si>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</si>
  <si>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</si>
  <si>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</si>
  <si>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</si>
  <si>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</si>
  <si>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</si>
  <si>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</si>
  <si>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</si>
  <si>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</si>
  <si>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</si>
  <si>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</si>
  <si>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</si>
  <si>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</si>
  <si>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</si>
  <si>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</si>
  <si>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</si>
  <si>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</si>
  <si>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</si>
  <si>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</si>
  <si>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</si>
  <si>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</si>
  <si>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</si>
  <si>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</si>
  <si>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</si>
  <si>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</si>
  <si>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</si>
  <si>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</si>
  <si>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</si>
  <si>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</si>
  <si>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</si>
  <si>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</si>
  <si>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</si>
  <si>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</si>
  <si>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</si>
  <si>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</si>
  <si>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</si>
  <si>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</si>
  <si>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</si>
  <si>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</si>
  <si>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</si>
  <si>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</si>
  <si>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</si>
  <si>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</si>
  <si>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</si>
  <si>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</si>
  <si>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</si>
  <si>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</si>
  <si>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</si>
  <si>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</si>
  <si>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</si>
  <si>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</si>
  <si>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</si>
  <si>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</si>
  <si>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</si>
  <si>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</si>
  <si>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</si>
  <si>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</si>
  <si>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</si>
  <si>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</si>
  <si>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</si>
  <si>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</si>
  <si>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</si>
  <si>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</si>
  <si>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</si>
  <si>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</si>
  <si>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</si>
  <si>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</si>
  <si>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</si>
  <si>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</si>
  <si>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</si>
  <si>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</si>
  <si>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</si>
  <si>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</si>
  <si>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</si>
  <si>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</si>
  <si>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</si>
  <si>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</si>
  <si>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</si>
  <si>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</si>
  <si>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</si>
  <si>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</si>
  <si>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</si>
  <si>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</si>
  <si>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</si>
  <si>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</si>
  <si>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</si>
  <si>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</si>
  <si>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</si>
  <si>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</si>
  <si>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</si>
  <si>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</si>
  <si>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</si>
  <si>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</si>
  <si>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</si>
  <si>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</si>
  <si>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</si>
  <si>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</si>
  <si>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</si>
  <si>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</si>
  <si>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</si>
  <si>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</si>
  <si>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</si>
  <si>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</si>
  <si>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</si>
  <si>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</si>
  <si>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</si>
  <si>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</si>
  <si>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</si>
  <si>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</si>
  <si>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</si>
  <si>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</si>
  <si>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</si>
  <si>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</si>
  <si>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</si>
  <si>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</si>
  <si>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</si>
  <si>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</si>
  <si>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</si>
  <si>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</si>
  <si>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</si>
  <si>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</si>
  <si>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</si>
  <si>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</si>
  <si>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</si>
  <si>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</si>
  <si>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</si>
  <si>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</si>
  <si>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</si>
  <si>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</si>
  <si>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</si>
  <si>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</si>
  <si>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</si>
  <si>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</si>
  <si>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</si>
  <si>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</si>
  <si>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</si>
  <si>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</si>
  <si>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</si>
  <si>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</si>
  <si>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</si>
  <si>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</si>
  <si>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</si>
  <si>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</si>
  <si>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</si>
  <si>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</si>
  <si>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</si>
  <si>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</si>
  <si>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</si>
  <si>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</si>
  <si>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</si>
  <si>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</si>
  <si>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</si>
  <si>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</si>
  <si>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</si>
  <si>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</si>
  <si>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</si>
  <si>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</si>
  <si>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</si>
  <si>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</si>
  <si>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</si>
  <si>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</si>
  <si>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</si>
  <si>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</si>
  <si>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</si>
  <si>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</si>
  <si>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</si>
  <si>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</si>
  <si>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</si>
  <si>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</si>
  <si>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</si>
  <si>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</si>
  <si>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</si>
  <si>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</si>
  <si>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</si>
  <si>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</si>
  <si>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</si>
  <si>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</si>
  <si>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</si>
  <si>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</si>
  <si>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</si>
  <si>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</si>
  <si>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</si>
  <si>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</si>
  <si>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</si>
  <si>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</si>
  <si>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</si>
  <si>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</si>
  <si>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</si>
  <si>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</si>
  <si>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</si>
  <si>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</si>
  <si>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</si>
  <si>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</si>
  <si>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</si>
  <si>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</si>
  <si>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</si>
  <si>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</si>
  <si>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</si>
  <si>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</si>
  <si>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</si>
  <si>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</si>
  <si>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</si>
  <si>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</si>
  <si>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</si>
  <si>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</si>
  <si>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</si>
  <si>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</si>
  <si>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</si>
  <si>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</si>
  <si>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</si>
  <si>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</si>
  <si>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</si>
  <si>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</si>
  <si>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</si>
  <si>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</si>
  <si>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</si>
  <si>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</si>
  <si>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</si>
  <si>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</si>
  <si>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</si>
  <si>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</si>
  <si>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</si>
  <si>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</si>
  <si>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</si>
  <si>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</si>
  <si>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</si>
  <si>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</si>
  <si>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</si>
  <si>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</si>
  <si>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</si>
  <si>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</si>
  <si>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</si>
  <si>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</si>
  <si>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</si>
  <si>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</si>
  <si>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</si>
  <si>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</si>
  <si>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</si>
  <si>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</si>
  <si>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</si>
  <si>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</si>
  <si>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</si>
  <si>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</si>
  <si>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</si>
  <si>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</si>
  <si>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</si>
  <si>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</si>
  <si>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</si>
  <si>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</si>
  <si>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</si>
  <si>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</si>
  <si>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</si>
  <si>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</si>
  <si>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</si>
  <si>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</si>
  <si>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</si>
  <si>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</si>
  <si>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</si>
  <si>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</si>
  <si>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</si>
  <si>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</si>
  <si>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</si>
  <si>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</si>
  <si>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</si>
  <si>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</si>
  <si>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</si>
  <si>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</si>
  <si>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</si>
  <si>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</si>
  <si>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</si>
  <si>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</si>
  <si>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</si>
  <si>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</si>
  <si>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</si>
  <si>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</si>
  <si>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</si>
  <si>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</si>
  <si>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</si>
  <si>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</si>
  <si>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</si>
  <si>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</si>
  <si>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</si>
  <si>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</si>
  <si>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</si>
  <si>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</si>
  <si>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</si>
  <si>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</si>
  <si>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</si>
  <si>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</si>
  <si>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</si>
  <si>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</si>
  <si>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</si>
  <si>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</si>
  <si>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</si>
  <si>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</si>
  <si>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</si>
  <si>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</si>
  <si>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</si>
  <si>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</si>
  <si>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</si>
  <si>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</si>
  <si>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</si>
  <si>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</si>
  <si>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</si>
  <si>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</si>
  <si>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</si>
  <si>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</si>
  <si>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</si>
  <si>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</si>
  <si>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</si>
  <si>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</si>
  <si>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</si>
  <si>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</si>
  <si>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</si>
  <si>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</si>
  <si>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</si>
  <si>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</si>
  <si>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</si>
  <si>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</si>
  <si>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</si>
  <si>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</si>
  <si>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</si>
  <si>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</si>
  <si>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</si>
  <si>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</si>
  <si>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</si>
  <si>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</si>
  <si>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</si>
  <si>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</si>
  <si>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</si>
  <si>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</si>
  <si>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</si>
  <si>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</si>
  <si>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</si>
  <si>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</si>
  <si>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</si>
  <si>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</si>
  <si>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</si>
  <si>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</si>
  <si>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</si>
  <si>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</si>
  <si>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</si>
  <si>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</si>
  <si>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</si>
  <si>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</si>
  <si>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</si>
  <si>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</si>
  <si>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</si>
  <si>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</si>
  <si>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</si>
  <si>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</si>
  <si>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</si>
  <si>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</si>
  <si>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</si>
  <si>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</si>
  <si>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</si>
  <si>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</si>
  <si>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</si>
  <si>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</si>
  <si>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</si>
  <si>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</si>
  <si>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</si>
  <si>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</si>
  <si>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</si>
  <si>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</si>
  <si>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</si>
  <si>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</si>
  <si>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</si>
  <si>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</si>
  <si>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</si>
  <si>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</si>
  <si>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</si>
  <si>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</si>
  <si>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</si>
  <si>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</si>
  <si>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</si>
  <si>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</si>
  <si>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</si>
  <si>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</si>
  <si>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</si>
  <si>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</si>
  <si>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</si>
  <si>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</si>
  <si>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</si>
  <si>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</si>
  <si>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</si>
  <si>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</si>
  <si>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</si>
  <si>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</si>
  <si>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</si>
  <si>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</si>
  <si>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</si>
  <si>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</si>
  <si>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</si>
  <si>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</si>
  <si>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</si>
  <si>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</si>
  <si>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</si>
  <si>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</si>
  <si>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</si>
  <si>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</si>
  <si>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</si>
  <si>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</si>
  <si>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</si>
  <si>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</si>
  <si>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</si>
  <si>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</si>
  <si>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</si>
  <si>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</si>
  <si>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</si>
  <si>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</si>
  <si>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</si>
  <si>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</si>
  <si>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</si>
  <si>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</si>
  <si>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</si>
  <si>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</si>
  <si>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</si>
  <si>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</si>
  <si>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</si>
  <si>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</si>
  <si>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</si>
  <si>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</si>
  <si>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</si>
  <si>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</si>
  <si>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</si>
  <si>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</si>
  <si>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</si>
  <si>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</si>
  <si>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</si>
  <si>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</si>
  <si>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</si>
  <si>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</si>
  <si>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</si>
  <si>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</si>
  <si>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</si>
  <si>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</si>
  <si>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</si>
  <si>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</si>
  <si>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</si>
  <si>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</si>
  <si>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</si>
  <si>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</si>
  <si>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</si>
  <si>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</si>
  <si>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</si>
  <si>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</si>
  <si>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</si>
  <si>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</si>
  <si>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</si>
  <si>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</si>
  <si>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</si>
  <si>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</si>
  <si>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</si>
  <si>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</si>
  <si>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</si>
  <si>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</si>
  <si>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</si>
  <si>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</si>
  <si>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</si>
  <si>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</si>
  <si>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</si>
  <si>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</si>
  <si>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</si>
  <si>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</si>
  <si>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</si>
  <si>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</si>
  <si>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</si>
  <si>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</si>
  <si>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</si>
  <si>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</si>
  <si>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</si>
  <si>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</si>
  <si>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</si>
  <si>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</si>
  <si>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</si>
  <si>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</si>
  <si>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</si>
  <si>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</si>
  <si>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</si>
  <si>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</si>
  <si>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</si>
  <si>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</si>
  <si>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</si>
  <si>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</si>
  <si>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</si>
  <si>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</si>
  <si>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</si>
  <si>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</si>
  <si>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</si>
  <si>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</si>
  <si>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</si>
  <si>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</si>
  <si>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</si>
  <si>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</si>
  <si>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</si>
  <si>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</si>
  <si>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</si>
  <si>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</si>
  <si>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</si>
  <si>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</si>
  <si>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</si>
  <si>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</si>
  <si>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</si>
  <si>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</si>
  <si>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</si>
  <si>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</si>
  <si>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</si>
  <si>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</si>
  <si>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</si>
  <si>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</si>
  <si>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</si>
  <si>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</si>
  <si>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</si>
  <si>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</si>
  <si>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</si>
  <si>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</si>
  <si>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</si>
  <si>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</si>
  <si>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</si>
  <si>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</si>
  <si>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</si>
  <si>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</si>
  <si>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</si>
  <si>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</si>
  <si>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</si>
  <si>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</si>
  <si>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</si>
  <si>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</si>
  <si>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</si>
  <si>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</si>
  <si>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</si>
  <si>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</si>
  <si>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</si>
  <si>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</si>
  <si>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</si>
  <si>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</si>
  <si>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</si>
  <si>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</si>
  <si>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</si>
  <si>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</si>
  <si>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</si>
  <si>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</si>
  <si>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</si>
  <si>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</si>
  <si>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</si>
  <si>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</si>
  <si>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</si>
  <si>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</si>
  <si>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</si>
  <si>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</si>
  <si>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</si>
  <si>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</si>
  <si>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</si>
  <si>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</si>
  <si>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</si>
  <si>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</si>
  <si>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</si>
  <si>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</si>
  <si>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</si>
  <si>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</si>
  <si>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</si>
  <si>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</si>
  <si>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</si>
  <si>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</si>
  <si>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</si>
  <si>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</si>
  <si>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</si>
  <si>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</si>
  <si>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</si>
  <si>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</si>
  <si>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</si>
  <si>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</si>
  <si>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</si>
  <si>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</si>
  <si>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</si>
  <si>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</si>
  <si>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</si>
  <si>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</si>
  <si>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</si>
  <si>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</si>
  <si>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</si>
  <si>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</si>
  <si>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</si>
  <si>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</si>
  <si>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</si>
  <si>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</si>
  <si>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</si>
  <si>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</si>
  <si>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</si>
  <si>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</si>
  <si>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</si>
  <si>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</si>
  <si>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</si>
  <si>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</si>
  <si>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</si>
  <si>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</si>
  <si>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</si>
  <si>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</si>
  <si>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</si>
  <si>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</si>
  <si>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</si>
  <si>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</si>
  <si>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</si>
  <si>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</si>
  <si>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</si>
  <si>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</si>
  <si>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</si>
  <si>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</si>
  <si>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</si>
  <si>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</si>
  <si>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</si>
  <si>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</si>
  <si>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</si>
  <si>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</si>
  <si>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</si>
  <si>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</si>
  <si>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</si>
  <si>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</si>
  <si>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</si>
  <si>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</si>
  <si>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</si>
  <si>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</si>
  <si>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</si>
  <si>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</si>
  <si>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</si>
  <si>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</si>
  <si>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</si>
  <si>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</si>
  <si>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</si>
  <si>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</si>
  <si>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</si>
  <si>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</si>
  <si>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</si>
  <si>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</si>
  <si>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</si>
  <si>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</si>
  <si>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</si>
  <si>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</si>
  <si>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</si>
  <si>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</si>
  <si>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</si>
  <si>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</si>
  <si>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</si>
  <si>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</si>
  <si>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</si>
  <si>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</si>
  <si>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</si>
  <si>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</si>
  <si>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</si>
  <si>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</si>
  <si>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</si>
  <si>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</si>
  <si>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</si>
  <si>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</si>
  <si>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</si>
  <si>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</si>
  <si>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</si>
  <si>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</si>
  <si>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</si>
  <si>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</si>
  <si>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</si>
  <si>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</si>
  <si>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</si>
  <si>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</si>
  <si>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</si>
  <si>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</si>
  <si>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</si>
  <si>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</si>
  <si>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</si>
  <si>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</si>
  <si>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</si>
  <si>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</si>
  <si>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</si>
  <si>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</si>
  <si>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</si>
  <si>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</si>
  <si>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</si>
  <si>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</si>
  <si>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</si>
  <si>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</si>
  <si>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</si>
  <si>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</si>
  <si>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</si>
  <si>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</si>
  <si>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</si>
  <si>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</si>
  <si>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</si>
  <si>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</si>
  <si>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</si>
  <si>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</si>
  <si>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</si>
  <si>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</si>
  <si>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</si>
  <si>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</si>
  <si>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</si>
  <si>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</si>
  <si>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</si>
  <si>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</si>
  <si>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</si>
  <si>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</si>
  <si>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</si>
  <si>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</si>
  <si>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</si>
  <si>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</si>
  <si>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</si>
  <si>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</si>
  <si>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</si>
  <si>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</si>
  <si>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</si>
  <si>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</si>
  <si>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</si>
  <si>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</si>
  <si>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</si>
  <si>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</si>
  <si>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</si>
  <si>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</si>
  <si>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</si>
  <si>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</si>
  <si>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</si>
  <si>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</si>
  <si>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</si>
  <si>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</si>
  <si>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</si>
  <si>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</si>
  <si>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</si>
  <si>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</si>
  <si>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</si>
  <si>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</si>
  <si>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</si>
  <si>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</si>
  <si>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</si>
  <si>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</si>
  <si>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</si>
  <si>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</si>
  <si>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</si>
  <si>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</si>
  <si>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</si>
  <si>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</si>
  <si>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</si>
  <si>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</si>
  <si>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</si>
  <si>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</si>
  <si>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</si>
  <si>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</si>
  <si>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</si>
  <si>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</si>
  <si>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</si>
  <si>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</si>
  <si>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</si>
  <si>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</si>
  <si>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</si>
  <si>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</si>
  <si>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</si>
  <si>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</si>
  <si>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</si>
  <si>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</si>
  <si>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</si>
  <si>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</si>
  <si>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</si>
  <si>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</si>
  <si>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</si>
  <si>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</si>
  <si>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</si>
  <si>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</si>
  <si>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</si>
  <si>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</si>
  <si>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</si>
  <si>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</si>
  <si>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</si>
  <si>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</si>
  <si>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</si>
  <si>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</si>
  <si>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</si>
  <si>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</si>
  <si>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</si>
  <si>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</si>
  <si>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</si>
  <si>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</si>
  <si>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</si>
  <si>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</si>
  <si>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</si>
  <si>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</si>
  <si>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</si>
  <si>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</si>
  <si>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</si>
  <si>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</si>
  <si>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</si>
  <si>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</si>
  <si>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</si>
  <si>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</si>
  <si>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</si>
  <si>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</si>
  <si>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</si>
  <si>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</si>
  <si>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</si>
  <si>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</si>
  <si>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</si>
  <si>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</si>
  <si>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</si>
  <si>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</si>
  <si>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</si>
  <si>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</si>
  <si>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</si>
  <si>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</si>
  <si>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</si>
  <si>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</si>
  <si>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</si>
  <si>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</si>
  <si>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</si>
  <si>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</si>
  <si>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</si>
  <si>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</si>
  <si>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</si>
  <si>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</si>
  <si>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</si>
  <si>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</si>
  <si>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</si>
  <si>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</si>
  <si>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</si>
  <si>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</si>
  <si>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</si>
  <si>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</si>
  <si>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</si>
  <si>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</si>
  <si>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</si>
  <si>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</si>
  <si>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</si>
  <si>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</si>
  <si>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</si>
  <si>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</si>
  <si>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</si>
  <si>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</si>
  <si>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</si>
  <si>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</si>
  <si>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</si>
  <si>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</si>
  <si>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</si>
  <si>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</si>
  <si>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</si>
  <si>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</si>
  <si>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</si>
  <si>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</si>
  <si>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</si>
  <si>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</si>
  <si>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</si>
  <si>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</si>
  <si>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</si>
  <si>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</si>
  <si>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</si>
  <si>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</si>
  <si>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</si>
  <si>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</si>
  <si>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</si>
  <si>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</si>
  <si>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</si>
  <si>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</si>
  <si>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</si>
  <si>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</si>
  <si>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</si>
  <si>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</si>
  <si>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</si>
  <si>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</si>
  <si>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</si>
  <si>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</si>
  <si>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</si>
  <si>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</si>
  <si>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</si>
  <si>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</si>
  <si>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</si>
  <si>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</si>
  <si>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</si>
  <si>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</si>
  <si>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</si>
  <si>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</si>
  <si>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</si>
  <si>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</si>
  <si>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</si>
  <si>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</si>
  <si>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</si>
  <si>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</si>
  <si>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</si>
  <si>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</si>
  <si>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</si>
  <si>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</si>
  <si>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</si>
  <si>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</si>
  <si>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</si>
  <si>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</si>
  <si>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</si>
  <si>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</si>
  <si>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</si>
  <si>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</si>
  <si>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</si>
  <si>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</si>
  <si>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</si>
  <si>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</si>
  <si>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</si>
  <si>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</si>
  <si>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</si>
  <si>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</si>
  <si>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</si>
  <si>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</si>
  <si>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</si>
  <si>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</si>
  <si>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</si>
  <si>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</si>
  <si>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</si>
  <si>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</si>
  <si>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</si>
  <si>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</si>
  <si>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</si>
  <si>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</si>
  <si>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</si>
  <si>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</si>
  <si>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</si>
  <si>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</si>
  <si>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</si>
  <si>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</si>
  <si>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</si>
  <si>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</si>
  <si>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</si>
  <si>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</si>
  <si>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</si>
  <si>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</si>
  <si>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</si>
  <si>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</si>
  <si>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</si>
  <si>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</si>
  <si>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</si>
  <si>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</si>
  <si>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</si>
  <si>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</si>
  <si>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</si>
  <si>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</si>
  <si>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</si>
  <si>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</si>
  <si>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</si>
  <si>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</si>
  <si>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</si>
  <si>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</si>
  <si>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</si>
  <si>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</si>
  <si>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</si>
  <si>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</si>
  <si>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</si>
  <si>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</si>
  <si>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</si>
  <si>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</si>
  <si>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</si>
  <si>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</si>
  <si>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</si>
  <si>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</si>
  <si>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</si>
  <si>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</si>
  <si>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</si>
  <si>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</si>
  <si>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</si>
  <si>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</si>
  <si>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</si>
  <si>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</si>
  <si>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</si>
  <si>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</si>
  <si>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</si>
  <si>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</si>
  <si>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</si>
  <si>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</si>
  <si>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</si>
  <si>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</si>
  <si>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</si>
  <si>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</si>
  <si>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</si>
  <si>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</si>
  <si>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</si>
  <si>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</si>
  <si>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</si>
  <si>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</si>
  <si>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</si>
  <si>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</si>
  <si>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</si>
  <si>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</si>
  <si>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</si>
  <si>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</si>
  <si>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</si>
  <si>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</si>
  <si>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</si>
  <si>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</si>
  <si>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</si>
  <si>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</si>
  <si>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</si>
  <si>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</si>
  <si>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</si>
  <si>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</si>
  <si>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</si>
  <si>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</si>
  <si>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</si>
  <si>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</si>
  <si>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</si>
  <si>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</si>
  <si>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</si>
  <si>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</si>
  <si>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</si>
  <si>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</si>
  <si>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</si>
  <si>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</si>
  <si>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</si>
  <si>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</si>
  <si>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</si>
  <si>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</si>
  <si>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</si>
  <si>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</si>
  <si>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</si>
  <si>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</si>
  <si>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</si>
  <si>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</si>
  <si>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</si>
  <si>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</si>
  <si>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</si>
  <si>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</si>
  <si>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</si>
  <si>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</si>
  <si>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</si>
  <si>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</si>
  <si>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</si>
  <si>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</si>
  <si>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</si>
  <si>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</si>
  <si>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</si>
  <si>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</si>
  <si>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</si>
  <si>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</si>
  <si>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</si>
  <si>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</si>
  <si>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</si>
  <si>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</si>
  <si>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</si>
  <si>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</si>
  <si>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</si>
  <si>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</si>
  <si>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</si>
  <si>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</si>
  <si>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</si>
  <si>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</si>
  <si>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</si>
  <si>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</si>
  <si>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</si>
  <si>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</si>
  <si>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</si>
  <si>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</si>
  <si>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</si>
  <si>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</si>
  <si>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</si>
  <si>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</si>
  <si>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</si>
  <si>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</si>
  <si>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</si>
  <si>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</si>
  <si>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</si>
  <si>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</si>
  <si>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</si>
  <si>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</si>
  <si>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</si>
  <si>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</si>
  <si>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</si>
  <si>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</si>
  <si>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</si>
  <si>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</si>
  <si>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</si>
  <si>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</si>
  <si>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</si>
  <si>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</si>
  <si>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</si>
  <si>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</si>
  <si>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</si>
  <si>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</si>
  <si>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</si>
  <si>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</si>
  <si>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</si>
  <si>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</si>
  <si>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</si>
  <si>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</si>
  <si>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</si>
  <si>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</si>
  <si>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</si>
  <si>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</si>
  <si>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</si>
  <si>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</si>
  <si>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</si>
  <si>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</si>
  <si>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</si>
  <si>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</si>
  <si>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</si>
  <si>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</si>
  <si>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</si>
  <si>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</si>
  <si>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</si>
  <si>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</si>
  <si>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</si>
  <si>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</si>
  <si>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</si>
  <si>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</si>
  <si>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</si>
  <si>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</si>
  <si>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</si>
  <si>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</si>
  <si>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</si>
  <si>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</si>
  <si>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</si>
  <si>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</si>
  <si>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</si>
  <si>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</si>
  <si>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</si>
  <si>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</si>
  <si>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</si>
  <si>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</si>
  <si>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</si>
  <si>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</si>
  <si>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</si>
  <si>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</si>
  <si>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</si>
  <si>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</si>
  <si>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</si>
  <si>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</si>
  <si>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</si>
  <si>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</si>
  <si>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</si>
  <si>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</si>
  <si>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</si>
  <si>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</si>
  <si>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</si>
  <si>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</si>
  <si>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</si>
  <si>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</si>
  <si>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</si>
  <si>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</si>
  <si>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</si>
  <si>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</si>
  <si>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</si>
  <si>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</si>
  <si>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</si>
  <si>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</si>
  <si>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</si>
  <si>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</si>
  <si>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</si>
  <si>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</si>
  <si>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</si>
  <si>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</si>
  <si>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</si>
  <si>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</si>
  <si>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</si>
  <si>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</si>
  <si>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</si>
  <si>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</si>
  <si>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</si>
  <si>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</si>
  <si>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</si>
  <si>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</si>
  <si>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</si>
  <si>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</si>
  <si>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</si>
  <si>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</si>
  <si>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</si>
  <si>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</si>
  <si>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</si>
  <si>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</si>
  <si>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</si>
  <si>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</si>
  <si>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</si>
  <si>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</si>
  <si>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</si>
  <si>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</si>
  <si>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</si>
  <si>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</si>
  <si>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</si>
  <si>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</si>
  <si>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</si>
  <si>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</si>
  <si>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</si>
  <si>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</si>
  <si>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</si>
  <si>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</si>
  <si>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</si>
  <si>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</si>
  <si>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</si>
  <si>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</si>
  <si>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</si>
  <si>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</si>
  <si>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</si>
  <si>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</si>
  <si>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</si>
  <si>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</si>
  <si>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</si>
  <si>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</si>
  <si>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</si>
  <si>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</si>
  <si>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</si>
  <si>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</si>
  <si>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</si>
  <si>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</si>
  <si>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</si>
  <si>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</si>
  <si>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</si>
  <si>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</si>
  <si>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</si>
  <si>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</si>
  <si>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</si>
  <si>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</si>
  <si>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</si>
  <si>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</si>
  <si>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</si>
  <si>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</si>
  <si>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</si>
  <si>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</si>
  <si>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</si>
  <si>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</si>
  <si>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</si>
  <si>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</si>
  <si>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</si>
  <si>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</si>
  <si>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</si>
  <si>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</si>
  <si>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</si>
  <si>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</si>
  <si>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</si>
  <si>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</si>
  <si>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</si>
  <si>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</si>
  <si>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</si>
  <si>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</si>
  <si>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</si>
  <si>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</si>
  <si>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</si>
  <si>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</si>
  <si>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</si>
  <si>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</si>
  <si>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</si>
  <si>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</si>
  <si>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</si>
  <si>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</si>
  <si>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</si>
  <si>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</si>
  <si>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</si>
  <si>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</si>
  <si>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</si>
  <si>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</si>
  <si>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</si>
  <si>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</si>
  <si>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</si>
  <si>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</si>
  <si>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</si>
  <si>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</si>
  <si>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</si>
  <si>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</si>
  <si>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</si>
  <si>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</si>
  <si>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</si>
  <si>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</si>
  <si>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</si>
  <si>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</si>
  <si>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</si>
  <si>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</si>
  <si>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</si>
  <si>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</si>
  <si>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</si>
  <si>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</si>
  <si>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</si>
  <si>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</si>
  <si>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</si>
  <si>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</si>
  <si>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</si>
  <si>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</si>
  <si>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</si>
  <si>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</si>
  <si>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</si>
  <si>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</si>
  <si>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</si>
  <si>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</si>
  <si>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</si>
  <si>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</si>
  <si>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</si>
  <si>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</si>
  <si>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</si>
  <si>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</si>
  <si>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</si>
  <si>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</si>
  <si>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</si>
  <si>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</si>
  <si>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</si>
  <si>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</si>
  <si>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</si>
  <si>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</si>
  <si>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</si>
  <si>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</si>
  <si>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</si>
  <si>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</si>
  <si>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</si>
  <si>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</si>
  <si>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</si>
  <si>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</si>
  <si>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</si>
  <si>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</si>
  <si>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</si>
  <si>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</si>
  <si>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</si>
  <si>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</si>
  <si>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</si>
  <si>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</si>
  <si>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</si>
  <si>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</si>
  <si>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</si>
  <si>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</si>
  <si>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</si>
  <si>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</si>
  <si>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</si>
  <si>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</si>
  <si>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</si>
  <si>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</si>
  <si>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</si>
  <si>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</si>
  <si>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</si>
  <si>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</si>
  <si>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</si>
  <si>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</si>
  <si>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</si>
  <si>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</si>
  <si>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</si>
  <si>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</si>
  <si>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</si>
  <si>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</si>
  <si>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</si>
  <si>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</si>
  <si>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</si>
  <si>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</si>
  <si>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</si>
  <si>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</si>
  <si>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</si>
  <si>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</si>
  <si>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</si>
  <si>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</si>
  <si>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</si>
  <si>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</si>
  <si>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</si>
  <si>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</si>
  <si>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</si>
  <si>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</si>
  <si>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</si>
  <si>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</si>
  <si>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</si>
  <si>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</si>
  <si>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</si>
  <si>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</si>
  <si>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</si>
  <si>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</si>
  <si>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</si>
  <si>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</si>
  <si>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</si>
  <si>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</si>
  <si>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</si>
  <si>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</si>
  <si>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</si>
  <si>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</si>
  <si>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</si>
  <si>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</si>
  <si>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</si>
  <si>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</si>
  <si>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</si>
  <si>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</si>
  <si>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</si>
  <si>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</si>
  <si>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</si>
  <si>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</si>
  <si>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</si>
  <si>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</si>
  <si>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</si>
  <si>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</si>
  <si>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</si>
  <si>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</si>
  <si>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</si>
  <si>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</si>
  <si>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</si>
  <si>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</si>
  <si>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</si>
  <si>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</si>
  <si>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</si>
  <si>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</si>
  <si>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</si>
  <si>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</si>
  <si>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</si>
  <si>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</si>
  <si>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</si>
  <si>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</si>
  <si>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</si>
  <si>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</si>
  <si>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</si>
  <si>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</si>
  <si>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</si>
  <si>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</si>
  <si>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</si>
  <si>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</si>
  <si>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</si>
  <si>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</si>
  <si>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</si>
  <si>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</si>
  <si>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</si>
  <si>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</si>
  <si>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</si>
  <si>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</si>
  <si>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</si>
  <si>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</si>
  <si>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</si>
  <si>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</si>
  <si>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</si>
  <si>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</si>
  <si>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</si>
  <si>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</si>
  <si>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</si>
  <si>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</si>
  <si>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</si>
  <si>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</si>
  <si>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</si>
  <si>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</si>
  <si>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</si>
  <si>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</si>
  <si>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</si>
  <si>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</si>
  <si>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</si>
  <si>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</si>
  <si>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</si>
  <si>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</si>
  <si>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</si>
  <si>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</si>
  <si>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</si>
  <si>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</si>
  <si>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</si>
  <si>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</si>
  <si>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</si>
  <si>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</si>
  <si>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</si>
  <si>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</si>
  <si>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</si>
  <si>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</si>
  <si>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</si>
  <si>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</si>
  <si>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</si>
  <si>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</si>
  <si>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</si>
  <si>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</si>
  <si>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</si>
  <si>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</si>
  <si>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</si>
  <si>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</si>
  <si>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</si>
  <si>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</si>
  <si>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</si>
  <si>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</si>
  <si>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</si>
  <si>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</si>
  <si>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</si>
  <si>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</si>
  <si>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</si>
  <si>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</si>
  <si>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</si>
  <si>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</si>
  <si>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</si>
  <si>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</si>
  <si>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</si>
  <si>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</si>
  <si>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</si>
  <si>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</si>
  <si>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</si>
  <si>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</si>
  <si>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</si>
  <si>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</si>
  <si>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</si>
  <si>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</si>
  <si>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</si>
  <si>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</si>
  <si>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</si>
  <si>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</si>
  <si>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</si>
  <si>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</si>
  <si>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</si>
  <si>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</si>
  <si>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</si>
  <si>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</si>
  <si>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</si>
  <si>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</si>
  <si>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</si>
  <si>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</si>
  <si>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</si>
  <si>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</si>
  <si>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</si>
  <si>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</si>
  <si>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</si>
  <si>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</si>
  <si>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</si>
  <si>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</si>
  <si>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</si>
  <si>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</si>
  <si>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</si>
  <si>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</si>
  <si>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</si>
  <si>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</si>
  <si>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</si>
  <si>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</si>
  <si>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</si>
  <si>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</si>
  <si>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</si>
  <si>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</si>
  <si>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</si>
  <si>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</si>
  <si>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</si>
  <si>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</si>
  <si>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</si>
  <si>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</si>
  <si>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</si>
  <si>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</si>
  <si>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</si>
  <si>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</si>
  <si>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</si>
  <si>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</si>
  <si>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</si>
  <si>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</si>
  <si>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</si>
  <si>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</si>
  <si>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</si>
  <si>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</si>
  <si>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</si>
  <si>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</si>
  <si>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</si>
  <si>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</si>
  <si>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</si>
  <si>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</si>
  <si>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</si>
  <si>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</si>
  <si>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</si>
  <si>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</si>
  <si>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</si>
  <si>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</si>
  <si>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</si>
  <si>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</si>
  <si>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</si>
  <si>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</si>
  <si>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</si>
  <si>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</si>
  <si>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</si>
  <si>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</si>
  <si>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</si>
  <si>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</si>
  <si>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</si>
  <si>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</si>
  <si>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</si>
  <si>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</si>
  <si>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</si>
  <si>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</si>
  <si>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</si>
  <si>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</si>
  <si>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</si>
  <si>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</si>
  <si>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</si>
  <si>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</si>
  <si>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</si>
  <si>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</si>
  <si>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</si>
  <si>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</si>
  <si>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</si>
  <si>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</si>
  <si>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</si>
  <si>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</si>
  <si>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</si>
  <si>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</si>
  <si>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</si>
  <si>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</si>
  <si>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</si>
  <si>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</si>
  <si>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</si>
  <si>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</si>
  <si>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</si>
  <si>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</si>
  <si>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</si>
  <si>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</si>
  <si>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</si>
  <si>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</si>
  <si>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</si>
  <si>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</si>
  <si>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</si>
  <si>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</si>
  <si>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</si>
  <si>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</si>
  <si>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</si>
  <si>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</si>
  <si>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</si>
  <si>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</si>
  <si>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</si>
  <si>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</si>
  <si>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</si>
  <si>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</si>
  <si>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</si>
  <si>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</si>
  <si>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</si>
  <si>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</si>
  <si>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</si>
  <si>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</si>
  <si>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</si>
  <si>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</si>
  <si>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</si>
  <si>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</si>
  <si>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</si>
  <si>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</si>
  <si>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</si>
  <si>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</si>
  <si>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</si>
  <si>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</si>
  <si>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</si>
  <si>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</si>
  <si>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</si>
  <si>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</si>
  <si>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</si>
  <si>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</si>
  <si>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</si>
  <si>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</si>
  <si>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</si>
  <si>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</si>
  <si>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</si>
  <si>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</si>
  <si>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</si>
  <si>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</si>
  <si>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</si>
  <si>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</si>
  <si>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</si>
  <si>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</si>
  <si>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</si>
  <si>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</si>
  <si>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</si>
  <si>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</si>
  <si>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</si>
  <si>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</si>
  <si>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</si>
  <si>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</si>
  <si>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</si>
  <si>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</si>
  <si>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</si>
  <si>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</si>
  <si>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</si>
  <si>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</si>
  <si>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</si>
  <si>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</si>
  <si>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</si>
  <si>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</si>
  <si>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</si>
  <si>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</si>
  <si>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</si>
  <si>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</si>
  <si>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</si>
  <si>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</si>
  <si>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</si>
  <si>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</si>
  <si>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</si>
  <si>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</si>
  <si>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</si>
  <si>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</si>
  <si>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</si>
  <si>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</si>
  <si>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</si>
  <si>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</si>
  <si>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</si>
  <si>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</si>
  <si>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</si>
  <si>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</si>
  <si>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</si>
  <si>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</si>
  <si>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</si>
  <si>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</si>
  <si>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</si>
  <si>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</si>
  <si>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</si>
  <si>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</si>
  <si>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</si>
  <si>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</si>
  <si>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</si>
  <si>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</si>
  <si>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</si>
  <si>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</si>
  <si>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</si>
  <si>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</si>
  <si>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</si>
  <si>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</si>
  <si>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</si>
  <si>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</si>
  <si>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</si>
  <si>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</si>
  <si>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</si>
  <si>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</si>
  <si>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</si>
  <si>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</si>
  <si>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</si>
  <si>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</si>
  <si>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</si>
  <si>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</si>
  <si>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</si>
  <si>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</si>
  <si>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</si>
  <si>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</si>
  <si>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</si>
  <si>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</si>
  <si>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</si>
  <si>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</si>
  <si>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</si>
  <si>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</si>
  <si>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</si>
  <si>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</si>
  <si>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</si>
  <si>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</si>
  <si>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</si>
  <si>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</si>
  <si>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</si>
  <si>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</si>
  <si>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</si>
  <si>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</si>
  <si>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</si>
  <si>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</si>
  <si>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</si>
  <si>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</si>
  <si>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</si>
  <si>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</si>
  <si>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</si>
  <si>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</si>
  <si>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</si>
  <si>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</si>
  <si>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</si>
  <si>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</si>
  <si>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</si>
  <si>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</si>
  <si>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</si>
  <si>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</si>
  <si>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</si>
  <si>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</si>
  <si>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</si>
  <si>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</si>
  <si>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</si>
  <si>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</si>
  <si>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</si>
  <si>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</si>
  <si>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</si>
  <si>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</si>
  <si>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</si>
  <si>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</si>
  <si>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</si>
  <si>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</si>
  <si>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</si>
  <si>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</si>
  <si>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</si>
  <si>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</si>
  <si>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</si>
  <si>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</si>
  <si>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</si>
  <si>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</si>
  <si>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</si>
  <si>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</si>
  <si>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</si>
  <si>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</si>
  <si>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</si>
  <si>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</si>
  <si>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</si>
  <si>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</si>
  <si>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</si>
  <si>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</si>
  <si>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</si>
  <si>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</si>
  <si>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</si>
  <si>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</si>
  <si>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</si>
  <si>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</si>
  <si>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</si>
  <si>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</si>
  <si>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</si>
  <si>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</si>
  <si>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</si>
  <si>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</si>
  <si>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</si>
  <si>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</si>
  <si>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</si>
  <si>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</si>
  <si>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</si>
  <si>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</si>
  <si>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</si>
  <si>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</si>
  <si>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</si>
  <si>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</si>
  <si>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</si>
  <si>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</si>
  <si>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</si>
  <si>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</si>
  <si>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</si>
  <si>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</si>
  <si>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</si>
  <si>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</si>
  <si>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</si>
  <si>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</si>
  <si>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</si>
  <si>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</si>
  <si>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</si>
  <si>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</si>
  <si>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</si>
  <si>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</si>
  <si>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</si>
  <si>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</si>
  <si>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</si>
  <si>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</si>
  <si>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</si>
  <si>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</si>
  <si>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</si>
  <si>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</si>
  <si>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</si>
  <si>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</si>
  <si>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</si>
  <si>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</si>
  <si>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</si>
  <si>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</si>
  <si>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</si>
  <si>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</si>
  <si>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</si>
  <si>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</si>
  <si>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</si>
  <si>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</si>
  <si>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</si>
  <si>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</si>
  <si>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</si>
  <si>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</si>
  <si>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</si>
  <si>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</si>
  <si>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</si>
  <si>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</si>
  <si>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</si>
  <si>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</si>
  <si>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</si>
  <si>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</si>
  <si>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</si>
  <si>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</si>
  <si>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</si>
  <si>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</si>
  <si>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</si>
  <si>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</si>
  <si>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</si>
  <si>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</si>
  <si>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</si>
  <si>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</si>
  <si>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</si>
  <si>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</si>
  <si>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</si>
  <si>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</si>
  <si>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</si>
  <si>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</si>
  <si>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</si>
  <si>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</si>
  <si>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</si>
  <si>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</si>
  <si>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</si>
  <si>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</si>
  <si>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</si>
  <si>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</si>
  <si>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</si>
  <si>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</si>
  <si>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</si>
  <si>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</si>
  <si>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</si>
  <si>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</si>
  <si>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</si>
  <si>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</si>
  <si>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</si>
  <si>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</si>
  <si>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</si>
  <si>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</si>
  <si>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</si>
  <si>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</si>
  <si>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</si>
  <si>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</si>
  <si>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</si>
  <si>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</si>
  <si>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</si>
  <si>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</si>
  <si>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</si>
  <si>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</si>
  <si>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</si>
  <si>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</si>
  <si>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</si>
  <si>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</si>
  <si>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</si>
  <si>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</si>
  <si>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</si>
  <si>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</si>
  <si>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</si>
  <si>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</si>
  <si>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</si>
  <si>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</si>
  <si>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</si>
  <si>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</si>
  <si>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</si>
  <si>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</si>
  <si>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</si>
  <si>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</si>
  <si>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</si>
  <si>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</si>
  <si>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</si>
  <si>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</si>
  <si>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</si>
  <si>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</si>
  <si>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</si>
  <si>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</si>
  <si>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</si>
  <si>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</si>
  <si>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</si>
  <si>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</si>
  <si>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</si>
  <si>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</si>
  <si>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</si>
  <si>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</si>
  <si>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</si>
  <si>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</si>
  <si>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</si>
  <si>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</si>
  <si>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</si>
  <si>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</si>
  <si>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</si>
  <si>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</si>
  <si>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</si>
  <si>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</si>
  <si>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</si>
  <si>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</si>
  <si>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</si>
  <si>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</si>
  <si>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</si>
  <si>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</si>
  <si>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</si>
  <si>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</si>
  <si>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</si>
  <si>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</si>
  <si>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</si>
  <si>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</si>
  <si>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</si>
  <si>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</si>
  <si>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</si>
  <si>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</si>
  <si>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</si>
  <si>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</si>
  <si>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</si>
  <si>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</si>
  <si>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</si>
  <si>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</si>
  <si>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</si>
  <si>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</si>
  <si>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</si>
  <si>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</si>
  <si>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</si>
  <si>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</si>
  <si>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</si>
  <si>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</si>
  <si>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</si>
  <si>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</si>
  <si>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</si>
  <si>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</si>
  <si>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</si>
  <si>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</si>
  <si>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</si>
  <si>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</si>
  <si>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</si>
  <si>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</si>
  <si>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</si>
  <si>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</si>
  <si>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</si>
  <si>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</si>
  <si>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</si>
  <si>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</si>
  <si>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</si>
  <si>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</si>
  <si>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</si>
  <si>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</si>
  <si>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</si>
  <si>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</si>
  <si>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</si>
  <si>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</si>
  <si>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</si>
  <si>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</si>
  <si>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</si>
  <si>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</si>
  <si>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</si>
  <si>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</si>
  <si>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</si>
  <si>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</si>
  <si>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</si>
  <si>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</si>
  <si>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</si>
  <si>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</si>
  <si>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</si>
  <si>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</si>
  <si>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</si>
  <si>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</si>
  <si>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</si>
  <si>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</si>
  <si>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</si>
  <si>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</si>
  <si>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</si>
  <si>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</si>
  <si>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</si>
  <si>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</si>
  <si>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</si>
  <si>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</si>
  <si>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</si>
  <si>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</si>
  <si>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</si>
  <si>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</si>
  <si>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</si>
  <si>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</si>
  <si>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</si>
  <si>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</si>
  <si>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</si>
  <si>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</si>
  <si>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</si>
  <si>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</si>
  <si>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</si>
  <si>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</si>
  <si>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</si>
  <si>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</si>
  <si>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</si>
  <si>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</si>
  <si>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</si>
  <si>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</si>
  <si>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</si>
  <si>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</si>
  <si>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</si>
  <si>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</si>
  <si>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</si>
  <si>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</si>
  <si>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</si>
  <si>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</si>
  <si>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</si>
  <si>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</si>
  <si>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</si>
  <si>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</si>
  <si>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</si>
  <si>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</si>
  <si>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</si>
  <si>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</si>
  <si>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</si>
  <si>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</si>
  <si>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</si>
  <si>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</si>
  <si>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</si>
  <si>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</si>
  <si>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</si>
  <si>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</si>
  <si>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</si>
  <si>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</si>
  <si>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</si>
  <si>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</si>
  <si>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</si>
  <si>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</si>
  <si>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</si>
  <si>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</si>
  <si>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</si>
  <si>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</si>
  <si>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</si>
  <si>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</si>
  <si>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</si>
  <si>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</si>
  <si>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</si>
  <si>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</si>
  <si>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</si>
  <si>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</si>
  <si>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</si>
  <si>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</si>
  <si>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</si>
  <si>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</si>
  <si>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</si>
  <si>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</si>
  <si>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</si>
  <si>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</si>
  <si>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</si>
  <si>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</si>
  <si>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</si>
  <si>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</si>
  <si>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</si>
  <si>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</si>
  <si>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</si>
  <si>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</si>
  <si>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</si>
  <si>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</si>
  <si>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</si>
  <si>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</si>
  <si>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</si>
  <si>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</si>
  <si>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</si>
  <si>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</si>
  <si>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</si>
  <si>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</si>
  <si>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</si>
  <si>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</si>
  <si>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</si>
  <si>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</si>
  <si>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</si>
  <si>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</si>
  <si>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</si>
  <si>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</si>
  <si>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</si>
  <si>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</si>
  <si>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</si>
  <si>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</si>
  <si>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</si>
  <si>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</si>
  <si>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</si>
  <si>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</si>
  <si>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</si>
  <si>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</si>
  <si>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</si>
  <si>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</si>
  <si>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</si>
  <si>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</si>
  <si>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</si>
  <si>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</si>
  <si>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</si>
  <si>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</si>
  <si>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</si>
  <si>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</si>
  <si>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</si>
  <si>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</si>
  <si>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</si>
  <si>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</si>
  <si>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</si>
  <si>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</si>
  <si>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</si>
  <si>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</si>
  <si>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</si>
  <si>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</si>
  <si>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</si>
  <si>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</si>
  <si>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</si>
  <si>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</si>
  <si>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</si>
  <si>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</si>
  <si>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</si>
  <si>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</si>
  <si>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</si>
  <si>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</si>
  <si>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</si>
  <si>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</si>
  <si>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</si>
  <si>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</si>
  <si>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</si>
  <si>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</si>
  <si>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</si>
  <si>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</si>
  <si>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</si>
  <si>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</si>
  <si>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</si>
  <si>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</si>
  <si>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</si>
  <si>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</si>
  <si>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</si>
  <si>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</si>
  <si>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</si>
  <si>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</si>
  <si>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</si>
  <si>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</si>
  <si>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</si>
  <si>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</si>
  <si>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</si>
  <si>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</si>
  <si>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</si>
  <si>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</si>
  <si>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</si>
  <si>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</si>
  <si>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</si>
  <si>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</si>
  <si>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</si>
  <si>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</si>
  <si>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</si>
  <si>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</si>
  <si>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</si>
  <si>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</si>
  <si>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</si>
  <si>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</si>
  <si>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</si>
  <si>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</si>
  <si>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</si>
  <si>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</si>
  <si>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</si>
  <si>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</si>
  <si>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</si>
  <si>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</si>
  <si>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</si>
  <si>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</si>
  <si>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</si>
  <si>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</si>
  <si>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</si>
  <si>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</si>
  <si>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</si>
  <si>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</si>
  <si>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</si>
  <si>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</si>
  <si>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</si>
  <si>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</si>
  <si>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</si>
  <si>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</si>
  <si>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</si>
  <si>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</si>
  <si>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</si>
  <si>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</si>
  <si>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</si>
  <si>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</si>
  <si>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</si>
  <si>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</si>
  <si>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</si>
  <si>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</si>
  <si>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</si>
  <si>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</si>
  <si>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</si>
  <si>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</si>
  <si>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</si>
  <si>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</si>
  <si>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</si>
  <si>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</si>
  <si>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</si>
  <si>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</si>
  <si>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</si>
  <si>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</si>
  <si>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</si>
  <si>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</si>
  <si>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</si>
  <si>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</si>
  <si>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</si>
  <si>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</si>
  <si>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</si>
  <si>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</si>
  <si>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</si>
  <si>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</si>
  <si>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</si>
  <si>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</si>
  <si>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</si>
  <si>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</si>
  <si>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</si>
  <si>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</si>
  <si>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</si>
  <si>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</si>
  <si>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</si>
  <si>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</si>
  <si>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</si>
  <si>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</si>
  <si>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</si>
  <si>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</si>
  <si>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</si>
  <si>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</si>
  <si>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</si>
  <si>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</si>
  <si>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</si>
  <si>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</si>
  <si>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</si>
  <si>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</si>
  <si>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</si>
  <si>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</si>
  <si>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</si>
  <si>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</si>
  <si>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</si>
  <si>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</si>
  <si>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</si>
  <si>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</si>
  <si>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</si>
  <si>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</si>
  <si>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</si>
  <si>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</si>
  <si>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</si>
  <si>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</si>
  <si>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</si>
  <si>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</si>
  <si>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</si>
  <si>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</si>
  <si>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</si>
  <si>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</si>
  <si>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</si>
  <si>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</si>
  <si>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</si>
  <si>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</si>
  <si>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</si>
  <si>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</si>
  <si>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</si>
  <si>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</si>
  <si>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</si>
  <si>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</si>
  <si>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</si>
  <si>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</si>
  <si>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</si>
  <si>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</si>
  <si>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</si>
  <si>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</si>
  <si>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</si>
  <si>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</si>
  <si>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</si>
  <si>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</si>
  <si>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</si>
  <si>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</si>
  <si>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</si>
  <si>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</si>
  <si>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</si>
  <si>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</si>
  <si>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</si>
  <si>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</si>
  <si>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</si>
  <si>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</si>
  <si>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</si>
  <si>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</si>
  <si>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</si>
  <si>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</si>
  <si>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</si>
  <si>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</si>
  <si>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</si>
  <si>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</si>
  <si>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</si>
  <si>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</si>
  <si>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</si>
  <si>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</si>
  <si>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</si>
  <si>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</si>
  <si>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</si>
  <si>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</si>
  <si>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</si>
  <si>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</si>
  <si>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</si>
  <si>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</si>
  <si>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</si>
  <si>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</si>
  <si>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</si>
  <si>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</si>
  <si>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</si>
  <si>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</si>
  <si>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</si>
  <si>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</si>
  <si>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</si>
  <si>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</si>
  <si>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</si>
  <si>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</si>
  <si>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</si>
  <si>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</si>
  <si>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</si>
  <si>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</si>
  <si>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</si>
  <si>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</si>
  <si>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</si>
  <si>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</si>
  <si>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</si>
  <si>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</si>
  <si>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</si>
  <si>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</si>
  <si>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</si>
  <si>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</si>
  <si>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</si>
  <si>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</si>
  <si>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</si>
  <si>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</si>
  <si>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</si>
  <si>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</si>
  <si>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</si>
  <si>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</si>
  <si>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</si>
  <si>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</si>
  <si>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</si>
  <si>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</si>
  <si>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</si>
  <si>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</si>
  <si>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</si>
  <si>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</si>
  <si>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</si>
  <si>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</si>
  <si>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</si>
  <si>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</si>
  <si>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</si>
  <si>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</si>
  <si>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</si>
  <si>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</si>
  <si>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</si>
  <si>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</si>
  <si>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</si>
  <si>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</si>
  <si>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</si>
  <si>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</si>
  <si>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</si>
  <si>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</si>
  <si>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</si>
  <si>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</si>
  <si>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</si>
  <si>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</si>
  <si>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</si>
  <si>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</si>
  <si>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</si>
  <si>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</si>
  <si>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</si>
  <si>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</si>
  <si>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</si>
  <si>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</si>
  <si>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</si>
  <si>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</si>
  <si>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</si>
  <si>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</si>
  <si>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</si>
  <si>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</si>
  <si>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</si>
  <si>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</si>
  <si>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</si>
  <si>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</si>
  <si>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</si>
  <si>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</si>
  <si>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</si>
  <si>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</si>
  <si>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</si>
  <si>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</si>
  <si>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</si>
  <si>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</si>
  <si>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</si>
  <si>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</si>
  <si>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</si>
  <si>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</si>
  <si>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</si>
  <si>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</si>
  <si>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</si>
  <si>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</si>
  <si>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</si>
  <si>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</si>
  <si>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</si>
  <si>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</si>
  <si>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</si>
  <si>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</si>
  <si>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</si>
  <si>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</si>
  <si>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</si>
  <si>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</si>
  <si>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</si>
  <si>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</si>
  <si>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</si>
  <si>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</si>
  <si>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</si>
  <si>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</si>
  <si>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</si>
  <si>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</si>
  <si>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</si>
  <si>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</si>
  <si>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</si>
  <si>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</si>
  <si>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</si>
  <si>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</si>
  <si>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</si>
  <si>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</si>
  <si>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</si>
  <si>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</si>
  <si>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</si>
  <si>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</si>
  <si>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</si>
  <si>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</si>
  <si>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</si>
  <si>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</si>
  <si>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</si>
  <si>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</si>
  <si>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</si>
  <si>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</si>
  <si>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</si>
  <si>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</si>
  <si>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</si>
  <si>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</si>
  <si>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</si>
  <si>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</si>
  <si>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</si>
  <si>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</si>
  <si>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</si>
  <si>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</si>
  <si>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</si>
  <si>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</si>
  <si>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</si>
  <si>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</si>
  <si>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</si>
  <si>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</si>
  <si>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</si>
  <si>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</si>
  <si>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</si>
  <si>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</si>
  <si>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</si>
  <si>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</si>
  <si>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</si>
  <si>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</si>
  <si>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</si>
  <si>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</si>
  <si>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</si>
  <si>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</si>
  <si>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</si>
  <si>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</si>
  <si>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</si>
  <si>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</si>
  <si>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</si>
  <si>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</si>
  <si>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</si>
  <si>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</si>
  <si>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</si>
  <si>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</si>
  <si>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</si>
  <si>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</si>
  <si>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</si>
  <si>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</si>
  <si>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</si>
  <si>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</si>
  <si>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</si>
  <si>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</si>
  <si>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</si>
  <si>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</si>
  <si>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</si>
  <si>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</si>
  <si>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</si>
  <si>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</si>
  <si>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</si>
  <si>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</si>
  <si>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</si>
  <si>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</si>
  <si>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</si>
  <si>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</si>
  <si>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</si>
  <si>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</si>
  <si>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</si>
  <si>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</si>
  <si>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</si>
  <si>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</si>
  <si>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</si>
  <si>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</si>
  <si>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</si>
  <si>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</si>
  <si>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</si>
  <si>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</si>
  <si>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</si>
  <si>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</si>
  <si>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</si>
  <si>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</si>
  <si>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</si>
  <si>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</si>
  <si>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</si>
  <si>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</si>
  <si>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</si>
  <si>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</si>
  <si>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</si>
  <si>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</si>
  <si>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</si>
  <si>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</si>
  <si>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</si>
  <si>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</si>
  <si>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</si>
  <si>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</si>
  <si>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</si>
  <si>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</si>
  <si>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</si>
  <si>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</si>
  <si>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</si>
  <si>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</si>
  <si>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</si>
  <si>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</si>
  <si>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</si>
  <si>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</si>
  <si>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</si>
  <si>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</si>
  <si>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</si>
  <si>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</si>
  <si>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</si>
  <si>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</si>
  <si>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</si>
  <si>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</si>
  <si>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</si>
  <si>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</si>
  <si>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</si>
  <si>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</si>
  <si>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</si>
  <si>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</si>
  <si>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</si>
  <si>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</si>
  <si>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</si>
  <si>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</si>
  <si>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</si>
  <si>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</si>
  <si>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</si>
  <si>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</si>
  <si>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</si>
  <si>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</si>
  <si>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</si>
  <si>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</si>
  <si>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</si>
  <si>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</si>
  <si>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</si>
  <si>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</si>
  <si>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</si>
  <si>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</si>
  <si>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</si>
  <si>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</si>
  <si>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</si>
  <si>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</si>
  <si>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</si>
  <si>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</si>
  <si>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</si>
  <si>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</si>
  <si>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</si>
  <si>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</si>
  <si>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</si>
  <si>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</si>
  <si>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</si>
  <si>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</si>
  <si>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</si>
  <si>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</si>
  <si>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</si>
  <si>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</si>
  <si>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</si>
  <si>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</si>
  <si>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</si>
  <si>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</si>
  <si>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</si>
  <si>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</si>
  <si>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</si>
  <si>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</si>
  <si>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</si>
  <si>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</si>
  <si>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</si>
  <si>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</si>
  <si>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</si>
  <si>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</si>
  <si>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</si>
  <si>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</si>
  <si>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</si>
  <si>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</si>
  <si>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</si>
  <si>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</si>
  <si>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</si>
  <si>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</si>
  <si>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</si>
  <si>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</si>
  <si>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</si>
  <si>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</si>
  <si>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</si>
  <si>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</si>
  <si>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</si>
  <si>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</si>
  <si>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</si>
  <si>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</si>
  <si>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</si>
  <si>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</si>
  <si>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</si>
  <si>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</si>
  <si>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</si>
  <si>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</si>
  <si>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</si>
  <si>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</si>
  <si>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</si>
  <si>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</si>
  <si>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</si>
  <si>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</si>
  <si>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</si>
  <si>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</si>
  <si>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</si>
  <si>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</si>
  <si>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</si>
  <si>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</si>
  <si>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</si>
  <si>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</si>
  <si>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</si>
  <si>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</si>
  <si>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</si>
  <si>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</si>
  <si>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</si>
  <si>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</si>
  <si>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</si>
  <si>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</si>
  <si>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</si>
  <si>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</si>
  <si>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</si>
  <si>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</si>
  <si>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</si>
  <si>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</si>
  <si>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</si>
  <si>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</si>
  <si>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</si>
  <si>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</si>
  <si>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</si>
  <si>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</si>
  <si>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</si>
  <si>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</si>
  <si>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</si>
  <si>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</si>
  <si>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</si>
  <si>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</si>
  <si>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</si>
  <si>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</si>
  <si>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</si>
  <si>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</si>
  <si>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</si>
  <si>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</si>
  <si>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</si>
  <si>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</si>
  <si>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</si>
  <si>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</si>
  <si>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</si>
  <si>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</si>
  <si>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</si>
  <si>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</si>
  <si>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</si>
  <si>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</si>
  <si>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</si>
  <si>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</si>
  <si>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</si>
  <si>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</si>
  <si>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</si>
  <si>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</si>
  <si>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</si>
  <si>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</si>
  <si>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</si>
  <si>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</si>
  <si>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</si>
  <si>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</si>
  <si>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</si>
  <si>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</si>
  <si>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</si>
  <si>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</si>
  <si>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</si>
  <si>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</si>
  <si>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</si>
  <si>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</si>
  <si>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</si>
  <si>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</si>
  <si>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</si>
  <si>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</si>
  <si>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</si>
  <si>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</si>
  <si>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</si>
  <si>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</si>
  <si>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</si>
  <si>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</si>
  <si>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</si>
  <si>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</si>
  <si>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</si>
  <si>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</si>
  <si>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</si>
  <si>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</si>
  <si>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</si>
  <si>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</si>
  <si>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</si>
  <si>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</si>
  <si>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</si>
  <si>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</si>
  <si>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</si>
  <si>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</si>
  <si>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</si>
  <si>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</si>
  <si>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</si>
  <si>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</si>
  <si>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</si>
  <si>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</si>
  <si>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</si>
  <si>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</si>
  <si>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</si>
  <si>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</si>
  <si>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</si>
  <si>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</si>
  <si>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</si>
  <si>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</si>
  <si>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</si>
  <si>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</si>
  <si>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</si>
  <si>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</si>
  <si>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</si>
  <si>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</si>
  <si>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</si>
  <si>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</si>
  <si>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</si>
  <si>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</si>
  <si>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</si>
  <si>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</si>
  <si>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</si>
  <si>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</si>
  <si>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</si>
  <si>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</si>
  <si>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</si>
  <si>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</si>
  <si>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</si>
  <si>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</si>
  <si>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</si>
  <si>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</si>
  <si>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</si>
  <si>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</si>
  <si>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</si>
  <si>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</si>
  <si>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</si>
  <si>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</si>
  <si>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</si>
  <si>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</si>
  <si>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</si>
  <si>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</si>
  <si>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</si>
  <si>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</si>
  <si>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</si>
  <si>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</si>
  <si>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</si>
  <si>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</si>
  <si>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</si>
  <si>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</si>
  <si>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</si>
  <si>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</si>
  <si>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</si>
  <si>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</si>
  <si>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</si>
  <si>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</si>
  <si>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</si>
  <si>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</si>
  <si>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</si>
  <si>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</si>
  <si>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</si>
  <si>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</si>
  <si>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</si>
  <si>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</si>
  <si>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</si>
  <si>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</si>
  <si>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</si>
  <si>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</si>
  <si>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</si>
  <si>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</si>
  <si>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</si>
  <si>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</si>
  <si>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</si>
  <si>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</si>
  <si>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</si>
  <si>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</si>
  <si>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</si>
  <si>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</si>
  <si>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</si>
  <si>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</si>
  <si>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</si>
  <si>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</si>
  <si>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</si>
  <si>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</si>
  <si>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</si>
  <si>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</si>
  <si>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</si>
  <si>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</si>
  <si>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</si>
  <si>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</si>
  <si>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</si>
  <si>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</si>
  <si>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</si>
  <si>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</si>
  <si>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</si>
  <si>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</si>
  <si>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</si>
  <si>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</si>
  <si>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</si>
  <si>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</si>
  <si>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</si>
  <si>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</si>
  <si>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</si>
  <si>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</si>
  <si>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</si>
  <si>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</si>
  <si>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</si>
  <si>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</si>
  <si>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</si>
  <si>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</si>
  <si>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</si>
  <si>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</si>
  <si>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</si>
  <si>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</si>
  <si>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</si>
  <si>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</si>
  <si>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</si>
  <si>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</si>
  <si>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</si>
  <si>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</si>
  <si>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</si>
  <si>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</si>
  <si>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</si>
  <si>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</si>
  <si>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</si>
  <si>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</si>
  <si>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</si>
  <si>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</si>
  <si>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</si>
  <si>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</si>
  <si>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</si>
  <si>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</si>
  <si>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</si>
  <si>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</si>
  <si>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</si>
  <si>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</si>
  <si>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</si>
  <si>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</si>
  <si>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</si>
  <si>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</si>
  <si>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</si>
  <si>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</si>
  <si>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</si>
  <si>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</si>
  <si>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</si>
  <si>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</si>
  <si>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</si>
  <si>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</si>
  <si>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</si>
  <si>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</si>
  <si>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</si>
  <si>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</si>
  <si>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</si>
  <si>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</si>
  <si>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</si>
  <si>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</si>
  <si>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</si>
  <si>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</si>
  <si>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</si>
  <si>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</si>
  <si>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</si>
  <si>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</si>
  <si>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</si>
  <si>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</si>
  <si>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</si>
  <si>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</si>
  <si>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</si>
  <si>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</si>
  <si>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</si>
  <si>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</si>
  <si>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</si>
  <si>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</si>
  <si>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</si>
  <si>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</si>
  <si>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</si>
  <si>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</si>
  <si>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</si>
  <si>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</si>
  <si>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</si>
  <si>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</si>
  <si>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</si>
  <si>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</si>
  <si>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</si>
  <si>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</si>
  <si>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</si>
  <si>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</si>
  <si>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</si>
  <si>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</si>
  <si>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</si>
  <si>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</si>
  <si>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</si>
  <si>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</si>
  <si>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</si>
  <si>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</si>
  <si>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</si>
  <si>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</si>
  <si>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</si>
  <si>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</si>
  <si>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</si>
  <si>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</si>
  <si>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</si>
  <si>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</si>
  <si>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</si>
  <si>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</si>
  <si>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</si>
  <si>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</si>
  <si>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</si>
  <si>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</si>
  <si>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</si>
  <si>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</si>
  <si>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</si>
  <si>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</si>
  <si>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</si>
  <si>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</si>
  <si>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</si>
  <si>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</si>
  <si>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</si>
  <si>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</si>
  <si>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</si>
  <si>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</si>
  <si>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</si>
  <si>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</si>
  <si>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</si>
  <si>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</si>
  <si>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</si>
  <si>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</si>
  <si>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</si>
  <si>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</si>
  <si>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</si>
  <si>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</si>
  <si>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</si>
  <si>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</si>
  <si>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</si>
  <si>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</si>
  <si>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</si>
  <si>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</si>
  <si>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</si>
  <si>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</si>
  <si>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</si>
  <si>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</si>
  <si>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</si>
  <si>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</si>
  <si>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</si>
  <si>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</si>
  <si>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</si>
  <si>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</si>
  <si>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</si>
  <si>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</si>
  <si>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</si>
  <si>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</si>
  <si>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</si>
  <si>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</si>
  <si>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</si>
  <si>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</si>
  <si>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</si>
  <si>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</si>
  <si>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</si>
  <si>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</si>
  <si>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</si>
  <si>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</si>
  <si>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</si>
  <si>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</si>
  <si>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</si>
  <si>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</si>
  <si>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</si>
  <si>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</si>
  <si>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</si>
  <si>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</si>
  <si>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</si>
  <si>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</si>
  <si>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</si>
  <si>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</si>
  <si>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</si>
  <si>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</si>
  <si>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</si>
  <si>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</si>
  <si>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</si>
  <si>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</si>
  <si>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</si>
  <si>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</si>
  <si>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</si>
  <si>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</si>
  <si>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</si>
  <si>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</si>
  <si>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</si>
  <si>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</si>
  <si>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</si>
  <si>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</si>
  <si>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</si>
  <si>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</si>
  <si>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</si>
  <si>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</si>
  <si>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</si>
  <si>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</si>
  <si>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</si>
  <si>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</si>
  <si>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</si>
  <si>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</si>
  <si>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</si>
  <si>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</si>
  <si>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</si>
  <si>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</si>
  <si>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</si>
  <si>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</si>
  <si>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</si>
  <si>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</si>
  <si>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</si>
  <si>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</si>
  <si>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</si>
  <si>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</si>
  <si>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</si>
  <si>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</si>
  <si>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</si>
  <si>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</si>
  <si>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</si>
  <si>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</si>
  <si>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</si>
  <si>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</si>
  <si>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</si>
  <si>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</si>
  <si>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</si>
  <si>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</si>
  <si>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</si>
  <si>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</si>
  <si>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</si>
  <si>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</si>
  <si>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</si>
  <si>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</si>
  <si>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</si>
  <si>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</si>
  <si>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</si>
  <si>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</si>
  <si>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</si>
  <si>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</si>
  <si>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</si>
  <si>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</si>
  <si>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</si>
  <si>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</si>
  <si>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</si>
  <si>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</si>
  <si>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</si>
  <si>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</si>
  <si>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</si>
  <si>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</si>
  <si>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</si>
  <si>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</si>
  <si>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</si>
  <si>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</si>
  <si>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</si>
  <si>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</si>
  <si>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</si>
  <si>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</si>
  <si>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</si>
  <si>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</si>
  <si>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</si>
  <si>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</si>
  <si>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</si>
  <si>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</si>
  <si>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</si>
  <si>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</si>
  <si>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</si>
  <si>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</si>
  <si>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</si>
  <si>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</si>
  <si>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</si>
  <si>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</si>
  <si>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</si>
  <si>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</si>
  <si>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</si>
  <si>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</si>
  <si>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</si>
  <si>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</si>
  <si>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</si>
  <si>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</si>
  <si>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</si>
  <si>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</si>
  <si>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</si>
  <si>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</si>
  <si>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</si>
  <si>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</si>
  <si>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</si>
  <si>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</si>
  <si>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</si>
  <si>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</si>
  <si>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</si>
  <si>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</si>
  <si>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</si>
  <si>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</si>
  <si>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</si>
  <si>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</si>
  <si>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</si>
  <si>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</si>
  <si>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</si>
  <si>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</si>
  <si>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</si>
  <si>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</si>
  <si>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</si>
  <si>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</si>
  <si>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</si>
  <si>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</si>
  <si>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</si>
  <si>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</si>
  <si>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</si>
  <si>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</si>
  <si>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</si>
  <si>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</si>
  <si>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</si>
  <si>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</si>
  <si>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</si>
  <si>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</si>
  <si>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</si>
  <si>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</si>
  <si>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</si>
  <si>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</si>
  <si>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</si>
  <si>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</si>
  <si>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</si>
  <si>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</si>
  <si>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</si>
  <si>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</si>
  <si>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</si>
  <si>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</si>
  <si>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</si>
  <si>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</si>
  <si>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</si>
  <si>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</si>
  <si>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</si>
  <si>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</si>
  <si>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</si>
  <si>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</si>
  <si>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</si>
  <si>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</si>
  <si>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</si>
  <si>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</si>
  <si>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</si>
  <si>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</si>
  <si>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</si>
  <si>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</si>
  <si>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</si>
  <si>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</si>
  <si>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</si>
  <si>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</si>
  <si>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</si>
  <si>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</si>
  <si>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</si>
  <si>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</si>
  <si>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</si>
  <si>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</si>
  <si>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</si>
  <si>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</si>
  <si>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</si>
  <si>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</si>
  <si>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</si>
  <si>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</si>
  <si>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</si>
  <si>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</si>
  <si>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</si>
  <si>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</si>
  <si>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</si>
  <si>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</si>
  <si>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</si>
  <si>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</si>
  <si>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</si>
  <si>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</si>
  <si>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</si>
  <si>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</si>
  <si>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</si>
  <si>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</si>
  <si>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</si>
  <si>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</si>
  <si>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</si>
  <si>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</si>
  <si>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</si>
  <si>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</si>
  <si>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</si>
  <si>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</si>
  <si>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</si>
  <si>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</si>
  <si>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</si>
  <si>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</si>
  <si>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</si>
  <si>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</si>
  <si>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</si>
  <si>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</si>
  <si>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</si>
  <si>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</si>
  <si>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</si>
  <si>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</si>
  <si>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</si>
  <si>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</si>
  <si>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</si>
  <si>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</si>
  <si>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</si>
  <si>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</si>
  <si>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</si>
  <si>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</si>
  <si>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</si>
  <si>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</si>
  <si>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</si>
  <si>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</si>
  <si>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</si>
  <si>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</si>
  <si>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</si>
  <si>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</si>
  <si>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</si>
  <si>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</si>
  <si>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</si>
  <si>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</si>
  <si>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</si>
  <si>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</si>
  <si>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</si>
  <si>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</si>
  <si>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</si>
  <si>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</si>
  <si>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</si>
  <si>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</si>
  <si>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</si>
  <si>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</si>
  <si>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</si>
  <si>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</si>
  <si>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</si>
  <si>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</si>
  <si>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</si>
  <si>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</si>
  <si>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</si>
  <si>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</si>
  <si>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</si>
  <si>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</si>
  <si>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</si>
  <si>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</si>
  <si>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</si>
  <si>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</si>
  <si>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</si>
  <si>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</si>
  <si>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</si>
  <si>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</si>
  <si>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</si>
  <si>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</si>
  <si>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</si>
  <si>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</si>
  <si>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</si>
  <si>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</si>
  <si>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</si>
  <si>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</si>
  <si>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</si>
  <si>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</si>
  <si>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</si>
  <si>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</si>
  <si>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</si>
  <si>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</si>
  <si>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</si>
  <si>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</si>
  <si>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</si>
  <si>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</si>
  <si>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</si>
  <si>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</si>
  <si>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</si>
  <si>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</si>
  <si>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</si>
  <si>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</si>
  <si>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</si>
  <si>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</si>
  <si>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</si>
  <si>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</si>
  <si>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</si>
  <si>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</si>
  <si>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</si>
  <si>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</si>
  <si>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</si>
  <si>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</si>
  <si>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</si>
  <si>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</si>
  <si>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</si>
  <si>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</si>
  <si>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</si>
  <si>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</si>
  <si>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</si>
  <si>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</si>
  <si>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</si>
  <si>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</si>
  <si>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</si>
  <si>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</si>
  <si>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</si>
  <si>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</si>
  <si>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</si>
  <si>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</si>
  <si>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</si>
  <si>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</si>
  <si>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</si>
  <si>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</si>
  <si>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</si>
  <si>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</si>
  <si>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</si>
  <si>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</si>
  <si>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</si>
  <si>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</si>
  <si>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</si>
  <si>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</si>
  <si>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</si>
  <si>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</si>
  <si>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</si>
  <si>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</si>
  <si>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</si>
  <si>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</si>
  <si>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</si>
  <si>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</si>
  <si>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</si>
  <si>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</si>
  <si>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</si>
  <si>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</si>
  <si>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</si>
  <si>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</si>
  <si>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</si>
  <si>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</si>
  <si>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</si>
  <si>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</si>
  <si>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</si>
  <si>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</si>
  <si>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</si>
  <si>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</si>
  <si>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</si>
  <si>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</si>
  <si>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</si>
  <si>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</si>
  <si>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</si>
  <si>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</si>
  <si>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</si>
  <si>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</si>
  <si>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</si>
  <si>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</si>
  <si>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</si>
  <si>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</si>
  <si>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</si>
  <si>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</si>
  <si>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</si>
  <si>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</si>
  <si>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</si>
  <si>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</si>
  <si>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</si>
  <si>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</si>
  <si>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</si>
  <si>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</si>
  <si>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</si>
  <si>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</si>
  <si>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</si>
  <si>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</si>
  <si>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</si>
  <si>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</si>
  <si>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</si>
  <si>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</si>
  <si>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</si>
  <si>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</si>
  <si>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</si>
  <si>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</si>
  <si>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</si>
  <si>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</si>
  <si>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</si>
  <si>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</si>
  <si>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</si>
  <si>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</si>
  <si>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</si>
  <si>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</si>
  <si>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</si>
  <si>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</si>
  <si>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</si>
  <si>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</si>
  <si>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</si>
  <si>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</si>
  <si>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</si>
  <si>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</si>
  <si>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</si>
  <si>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</si>
  <si>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</si>
  <si>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</si>
  <si>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</si>
  <si>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</si>
  <si>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</si>
  <si>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</si>
  <si>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</si>
  <si>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</si>
  <si>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</si>
  <si>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</si>
  <si>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</si>
  <si>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</si>
  <si>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</si>
  <si>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</si>
  <si>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</si>
  <si>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</si>
  <si>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</si>
  <si>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</si>
  <si>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</si>
  <si>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</si>
  <si>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</si>
  <si>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</si>
  <si>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</si>
  <si>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</si>
  <si>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</si>
  <si>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</si>
  <si>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</si>
  <si>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</si>
  <si>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</si>
  <si>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</si>
  <si>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</si>
  <si>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</si>
  <si>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</si>
  <si>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</si>
  <si>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</si>
  <si>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</si>
  <si>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</si>
  <si>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</si>
  <si>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</si>
  <si>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</si>
  <si>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</si>
  <si>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</si>
  <si>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</si>
  <si>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</si>
  <si>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</si>
  <si>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</si>
  <si>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</si>
  <si>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</si>
  <si>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</si>
  <si>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</si>
  <si>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</si>
  <si>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</si>
  <si>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</si>
  <si>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</si>
  <si>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</si>
  <si>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</si>
  <si>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</si>
  <si>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</si>
  <si>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</si>
  <si>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</si>
  <si>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</si>
  <si>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</si>
  <si>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</si>
  <si>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</si>
  <si>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</si>
  <si>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</si>
  <si>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</si>
  <si>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</si>
  <si>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</si>
  <si>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</si>
  <si>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</si>
  <si>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</si>
  <si>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</si>
  <si>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</si>
  <si>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</si>
  <si>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</si>
  <si>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</si>
  <si>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</si>
  <si>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</si>
  <si>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</si>
  <si>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</si>
  <si>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</si>
  <si>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</si>
  <si>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</si>
  <si>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</si>
  <si>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</si>
  <si>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</si>
  <si>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</si>
  <si>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</si>
  <si>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</si>
  <si>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</si>
  <si>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</si>
  <si>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</si>
  <si>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</si>
  <si>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</si>
  <si>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</si>
  <si>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</si>
  <si>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</si>
  <si>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</si>
  <si>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</si>
  <si>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</si>
  <si>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</si>
  <si>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</si>
  <si>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</si>
  <si>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</si>
  <si>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</si>
  <si>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</si>
  <si>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</si>
  <si>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</si>
  <si>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</si>
  <si>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</si>
  <si>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</si>
  <si>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</si>
  <si>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</si>
  <si>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</si>
  <si>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</si>
  <si>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</si>
  <si>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</si>
  <si>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</si>
  <si>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</si>
  <si>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</si>
  <si>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</si>
  <si>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</si>
  <si>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</si>
  <si>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</si>
  <si>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</si>
  <si>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</si>
  <si>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</si>
  <si>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</si>
  <si>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</si>
  <si>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</si>
  <si>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</si>
  <si>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</si>
  <si>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</si>
  <si>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</si>
  <si>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</si>
  <si>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</si>
  <si>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</si>
  <si>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</si>
  <si>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</si>
  <si>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</si>
  <si>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</si>
  <si>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</si>
  <si>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</si>
  <si>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</si>
  <si>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</si>
  <si>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</si>
  <si>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</si>
  <si>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</si>
  <si>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</si>
  <si>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</si>
  <si>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</si>
  <si>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</si>
  <si>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</si>
  <si>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</si>
  <si>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</si>
  <si>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</si>
  <si>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</si>
  <si>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</si>
  <si>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</si>
  <si>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</si>
  <si>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</si>
  <si>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</si>
  <si>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</si>
  <si>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</si>
  <si>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</si>
  <si>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</si>
  <si>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</si>
  <si>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</si>
  <si>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</si>
  <si>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</si>
  <si>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</si>
  <si>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</si>
  <si>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</si>
  <si>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</si>
  <si>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</si>
  <si>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</si>
  <si>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</si>
  <si>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</si>
  <si>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</si>
  <si>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</si>
  <si>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</si>
  <si>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</si>
  <si>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</si>
  <si>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</si>
  <si>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</si>
  <si>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</si>
  <si>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</si>
  <si>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</si>
  <si>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</si>
  <si>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</si>
  <si>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</si>
  <si>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</si>
  <si>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</si>
  <si>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</si>
  <si>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</si>
  <si>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</si>
  <si>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</si>
  <si>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</si>
  <si>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</si>
  <si>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</si>
  <si>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</si>
  <si>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</si>
  <si>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</si>
  <si>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</si>
  <si>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</si>
  <si>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</si>
  <si>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</si>
  <si>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</si>
  <si>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</si>
  <si>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</si>
  <si>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</si>
  <si>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</si>
  <si>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</si>
  <si>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</si>
  <si>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</si>
  <si>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</si>
  <si>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</si>
  <si>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</si>
  <si>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</si>
  <si>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</si>
  <si>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</si>
  <si>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</si>
  <si>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</si>
  <si>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</si>
  <si>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</si>
  <si>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</si>
  <si>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</si>
  <si>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</si>
  <si>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</si>
  <si>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</si>
  <si>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</si>
  <si>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</si>
  <si>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</si>
  <si>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</si>
  <si>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</si>
  <si>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</si>
  <si>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</si>
  <si>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</si>
  <si>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</si>
  <si>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</si>
  <si>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</si>
  <si>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</si>
  <si>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</si>
  <si>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</si>
  <si>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</si>
  <si>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</si>
  <si>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</si>
  <si>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</si>
  <si>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</si>
  <si>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</si>
  <si>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</si>
  <si>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</si>
  <si>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</si>
  <si>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</si>
  <si>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</si>
  <si>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</si>
  <si>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</si>
  <si>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</si>
  <si>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</si>
  <si>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</si>
  <si>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</si>
  <si>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</si>
  <si>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</si>
  <si>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</si>
  <si>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</si>
  <si>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</si>
  <si>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</si>
  <si>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</si>
  <si>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</si>
  <si>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</si>
  <si>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</si>
  <si>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</si>
  <si>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</si>
  <si>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</si>
  <si>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</si>
  <si>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</si>
  <si>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</si>
  <si>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</si>
  <si>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</si>
  <si>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</si>
  <si>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</si>
  <si>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</si>
  <si>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</si>
  <si>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</si>
  <si>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</si>
  <si>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</si>
  <si>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</si>
  <si>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</si>
  <si>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</si>
  <si>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</si>
  <si>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</si>
  <si>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</si>
  <si>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</si>
  <si>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</si>
  <si>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</si>
  <si>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</si>
  <si>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</si>
  <si>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</si>
  <si>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</si>
  <si>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</si>
  <si>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</si>
  <si>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</si>
  <si>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</si>
  <si>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</si>
  <si>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</si>
  <si>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</si>
  <si>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</si>
  <si>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</si>
  <si>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</si>
  <si>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</si>
  <si>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</si>
  <si>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</si>
  <si>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</si>
  <si>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</si>
  <si>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</si>
  <si>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</si>
  <si>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</si>
  <si>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</si>
  <si>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</si>
  <si>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</si>
  <si>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</si>
  <si>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</si>
  <si>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</si>
  <si>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</si>
  <si>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</si>
  <si>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</si>
  <si>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</si>
  <si>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</si>
  <si>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</si>
  <si>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</si>
  <si>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</si>
  <si>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</si>
  <si>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</si>
  <si>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</si>
  <si>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</si>
  <si>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</si>
  <si>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</si>
  <si>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</si>
  <si>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</si>
  <si>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</si>
  <si>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</si>
  <si>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</si>
  <si>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</si>
  <si>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</si>
  <si>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</si>
  <si>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</si>
  <si>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</si>
  <si>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</si>
  <si>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</si>
  <si>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</si>
  <si>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</si>
  <si>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</si>
  <si>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</si>
  <si>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</si>
  <si>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</si>
  <si>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</si>
  <si>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</si>
  <si>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</si>
  <si>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</si>
  <si>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</si>
  <si>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</si>
  <si>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</si>
  <si>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</si>
  <si>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</si>
  <si>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</si>
  <si>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</si>
  <si>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</si>
  <si>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</si>
  <si>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</si>
  <si>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</si>
  <si>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</si>
  <si>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</si>
  <si>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</si>
  <si>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</si>
  <si>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</si>
  <si>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</si>
  <si>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</si>
  <si>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</si>
  <si>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</si>
  <si>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</si>
  <si>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</si>
  <si>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</si>
  <si>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</si>
  <si>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</si>
  <si>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</si>
  <si>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</si>
  <si>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</si>
  <si>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</si>
  <si>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</si>
  <si>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</si>
  <si>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</si>
  <si>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</si>
  <si>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</si>
  <si>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</si>
  <si>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</si>
  <si>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</si>
  <si>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</si>
  <si>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</si>
  <si>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</si>
  <si>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</si>
  <si>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</si>
  <si>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</si>
  <si>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</si>
  <si>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</si>
  <si>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</si>
  <si>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</si>
  <si>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</si>
  <si>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</si>
  <si>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</si>
  <si>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</si>
  <si>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</si>
  <si>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</si>
  <si>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</si>
  <si>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</si>
  <si>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</si>
  <si>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</si>
  <si>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</si>
  <si>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</si>
  <si>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</si>
  <si>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</si>
  <si>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</si>
  <si>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</si>
  <si>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</si>
  <si>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</si>
  <si>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</si>
  <si>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</si>
  <si>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</si>
  <si>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</si>
  <si>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</si>
  <si>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</si>
  <si>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</si>
  <si>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</si>
  <si>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</si>
  <si>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</si>
  <si>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</si>
  <si>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</si>
  <si>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</si>
  <si>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</si>
  <si>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</si>
  <si>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</si>
  <si>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</si>
  <si>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</si>
  <si>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</si>
  <si>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</si>
  <si>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</si>
  <si>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</si>
  <si>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</si>
  <si>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</si>
  <si>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</si>
  <si>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</si>
  <si>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</si>
  <si>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</si>
  <si>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</si>
  <si>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</si>
  <si>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</si>
  <si>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</si>
  <si>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</si>
  <si>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</si>
  <si>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</si>
  <si>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</si>
  <si>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</si>
  <si>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</si>
  <si>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</si>
  <si>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</si>
  <si>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</si>
  <si>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</si>
  <si>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</si>
  <si>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</si>
  <si>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</si>
  <si>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</si>
  <si>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</si>
  <si>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</si>
  <si>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</si>
  <si>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</si>
  <si>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</si>
  <si>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</si>
  <si>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</si>
  <si>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</si>
  <si>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</si>
  <si>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</si>
  <si>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</si>
  <si>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</si>
  <si>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</si>
  <si>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</si>
  <si>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</si>
  <si>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</si>
  <si>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</si>
  <si>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</si>
  <si>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</si>
  <si>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</si>
  <si>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</si>
  <si>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</si>
  <si>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</si>
  <si>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</si>
  <si>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</si>
  <si>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</si>
  <si>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</si>
  <si>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</si>
  <si>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</si>
  <si>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</si>
  <si>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</si>
  <si>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</si>
  <si>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</si>
  <si>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</si>
  <si>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</si>
  <si>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</si>
  <si>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</si>
  <si>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</si>
  <si>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</si>
  <si>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</si>
  <si>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</si>
  <si>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</si>
  <si>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</si>
  <si>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</si>
  <si>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</si>
  <si>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</si>
  <si>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</si>
  <si>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</si>
  <si>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</si>
  <si>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</si>
  <si>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</si>
  <si>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</si>
  <si>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</si>
  <si>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</si>
  <si>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</si>
  <si>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</si>
  <si>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</si>
  <si>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</si>
  <si>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</si>
  <si>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</si>
  <si>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</si>
  <si>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</si>
  <si>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</si>
  <si>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</si>
  <si>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</si>
  <si>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</si>
  <si>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</si>
  <si>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</si>
  <si>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</si>
  <si>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</si>
  <si>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</si>
  <si>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</si>
  <si>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</si>
  <si>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</si>
  <si>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</si>
  <si>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</si>
  <si>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</si>
  <si>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</si>
  <si>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</si>
  <si>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</si>
  <si>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</si>
  <si>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</si>
  <si>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</si>
  <si>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</si>
  <si>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</si>
  <si>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</si>
  <si>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</si>
  <si>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</si>
  <si>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</si>
  <si>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</si>
  <si>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</si>
  <si>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</si>
  <si>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</si>
  <si>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</si>
  <si>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</si>
  <si>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</si>
  <si>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</si>
  <si>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</si>
  <si>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</si>
  <si>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</si>
  <si>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</si>
  <si>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</si>
  <si>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</si>
  <si>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</si>
  <si>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</si>
  <si>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</si>
  <si>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</si>
  <si>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</si>
  <si>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</si>
  <si>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</si>
  <si>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</si>
  <si>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</si>
  <si>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</si>
  <si>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</si>
  <si>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</si>
  <si>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</si>
  <si>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</si>
  <si>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</si>
  <si>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</si>
  <si>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</si>
  <si>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</si>
  <si>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</si>
  <si>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</si>
  <si>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</si>
  <si>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</si>
  <si>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</si>
  <si>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</si>
  <si>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</si>
  <si>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</si>
  <si>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</si>
  <si>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</si>
  <si>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</si>
  <si>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</si>
  <si>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</si>
  <si>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</si>
  <si>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</si>
  <si>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</si>
  <si>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</si>
  <si>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</si>
  <si>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</si>
  <si>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</si>
  <si>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</si>
  <si>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</si>
  <si>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</si>
  <si>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</si>
  <si>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</si>
  <si>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</si>
  <si>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</si>
  <si>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</si>
  <si>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</si>
  <si>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</si>
  <si>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</si>
  <si>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</si>
  <si>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</si>
  <si>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</si>
  <si>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</si>
  <si>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</si>
  <si>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</si>
  <si>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</si>
  <si>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</si>
  <si>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</si>
  <si>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</si>
  <si>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</si>
  <si>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</si>
  <si>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</si>
  <si>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</si>
  <si>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</si>
  <si>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</si>
  <si>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</si>
  <si>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</si>
  <si>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</si>
  <si>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</si>
  <si>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</si>
  <si>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</si>
  <si>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</si>
  <si>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</si>
  <si>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</si>
  <si>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</si>
  <si>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</si>
  <si>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</si>
  <si>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</si>
  <si>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</si>
  <si>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</si>
  <si>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</si>
  <si>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</si>
  <si>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</si>
  <si>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</si>
  <si>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</si>
  <si>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</si>
  <si>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</si>
  <si>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</si>
  <si>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</si>
  <si>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</si>
  <si>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</si>
  <si>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</si>
  <si>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</si>
  <si>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</si>
  <si>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</si>
  <si>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</si>
  <si>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</si>
  <si>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</si>
  <si>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</si>
  <si>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</si>
  <si>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</si>
  <si>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</si>
  <si>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</si>
  <si>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</si>
  <si>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</si>
  <si>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</si>
  <si>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</si>
  <si>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</si>
  <si>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</si>
  <si>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</si>
  <si>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</si>
  <si>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</si>
  <si>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</si>
  <si>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</si>
  <si>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</si>
  <si>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</si>
  <si>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</si>
  <si>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</si>
  <si>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</si>
  <si>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</si>
  <si>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</si>
  <si>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</si>
  <si>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</si>
  <si>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</si>
  <si>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</si>
  <si>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</si>
  <si>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</si>
  <si>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</si>
  <si>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</si>
  <si>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</si>
  <si>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</si>
  <si>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</si>
  <si>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</si>
  <si>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</si>
  <si>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</si>
  <si>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</si>
  <si>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</si>
  <si>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</si>
  <si>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</si>
  <si>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</si>
  <si>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</si>
  <si>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</si>
  <si>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</si>
  <si>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</si>
  <si>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</si>
  <si>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</si>
  <si>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</si>
  <si>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</si>
  <si>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</si>
  <si>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</si>
  <si>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</si>
  <si>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</si>
  <si>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</si>
  <si>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</si>
  <si>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</si>
  <si>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</si>
  <si>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</si>
  <si>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</si>
  <si>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</si>
  <si>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</si>
  <si>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</si>
  <si>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</si>
  <si>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</si>
  <si>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</si>
  <si>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</si>
  <si>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</si>
  <si>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</si>
  <si>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</si>
  <si>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</si>
  <si>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</si>
  <si>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</si>
  <si>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</si>
  <si>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</si>
  <si>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</si>
  <si>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</si>
  <si>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</si>
  <si>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</si>
  <si>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</si>
  <si>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</si>
  <si>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</si>
  <si>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</si>
  <si>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</si>
  <si>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</si>
  <si>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</si>
  <si>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</si>
  <si>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</si>
  <si>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</si>
  <si>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</si>
  <si>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</si>
  <si>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</si>
  <si>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</si>
  <si>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</si>
  <si>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</si>
  <si>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</si>
  <si>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</si>
  <si>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</si>
  <si>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</si>
  <si>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</si>
  <si>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</si>
  <si>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</si>
  <si>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</si>
  <si>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</si>
  <si>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</si>
  <si>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</si>
  <si>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</si>
  <si>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</si>
  <si>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</si>
  <si>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</si>
  <si>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</si>
  <si>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</si>
  <si>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</si>
  <si>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</si>
  <si>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</si>
  <si>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</si>
  <si>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</si>
  <si>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</si>
  <si>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</si>
  <si>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</si>
  <si>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</si>
  <si>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</si>
  <si>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</si>
  <si>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</si>
  <si>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</si>
  <si>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</si>
  <si>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</si>
  <si>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</si>
  <si>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</si>
  <si>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</si>
  <si>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</si>
  <si>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</si>
  <si>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</si>
  <si>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</si>
  <si>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</si>
  <si>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</si>
  <si>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</si>
  <si>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</si>
  <si>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</si>
  <si>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</si>
  <si>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</si>
  <si>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</si>
  <si>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</si>
  <si>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</si>
  <si>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</si>
  <si>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</si>
  <si>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</si>
  <si>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</si>
  <si>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</si>
  <si>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</si>
  <si>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</si>
  <si>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</si>
  <si>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</si>
  <si>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</si>
  <si>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</si>
  <si>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</si>
  <si>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</si>
  <si>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</si>
  <si>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</si>
  <si>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</si>
  <si>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</si>
  <si>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</si>
  <si>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</si>
  <si>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</si>
  <si>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</si>
  <si>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</si>
  <si>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</si>
  <si>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</si>
  <si>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</si>
  <si>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</si>
  <si>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</si>
  <si>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</si>
  <si>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</si>
  <si>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</si>
  <si>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</si>
  <si>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</si>
  <si>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</si>
  <si>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</si>
  <si>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</si>
  <si>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</si>
  <si>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</si>
  <si>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</si>
  <si>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</si>
  <si>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</si>
  <si>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</si>
  <si>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</si>
  <si>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</si>
  <si>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</si>
  <si>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</si>
  <si>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</si>
  <si>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</si>
  <si>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</si>
  <si>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</si>
  <si>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</si>
  <si>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</si>
  <si>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</si>
  <si>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</si>
  <si>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</si>
  <si>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</si>
  <si>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</si>
  <si>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</si>
  <si>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</si>
  <si>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</si>
  <si>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</si>
  <si>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</si>
  <si>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</si>
  <si>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</si>
  <si>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</si>
  <si>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</si>
  <si>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</si>
  <si>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</si>
  <si>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</si>
  <si>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</si>
  <si>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</si>
  <si>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</si>
  <si>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</si>
  <si>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</si>
  <si>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</si>
  <si>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</si>
  <si>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</si>
  <si>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</si>
  <si>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</si>
  <si>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</si>
  <si>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</si>
  <si>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</si>
  <si>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</si>
  <si>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</si>
  <si>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</si>
  <si>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</si>
  <si>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</si>
  <si>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</si>
  <si>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</si>
  <si>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</si>
  <si>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</si>
  <si>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</si>
  <si>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</si>
  <si>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</si>
  <si>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</si>
  <si>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</si>
  <si>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</si>
  <si>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</si>
  <si>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</si>
  <si>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</si>
  <si>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</si>
  <si>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</si>
  <si>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</si>
  <si>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</si>
  <si>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</si>
  <si>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</si>
  <si>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</si>
  <si>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</si>
  <si>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</si>
  <si>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</si>
  <si>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</si>
  <si>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</si>
  <si>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</si>
  <si>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</si>
  <si>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</si>
  <si>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</si>
  <si>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</si>
  <si>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</si>
  <si>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</si>
  <si>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</si>
  <si>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</si>
  <si>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</si>
  <si>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</si>
  <si>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</si>
  <si>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</si>
  <si>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</si>
  <si>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</si>
  <si>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</si>
  <si>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</si>
  <si>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</si>
  <si>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</si>
  <si>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</si>
  <si>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</si>
  <si>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</si>
  <si>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</si>
  <si>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</si>
  <si>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</si>
  <si>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</si>
  <si>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</si>
  <si>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</si>
  <si>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</si>
  <si>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</si>
  <si>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</si>
  <si>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</si>
  <si>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</si>
  <si>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</si>
  <si>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</si>
  <si>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</si>
  <si>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</si>
  <si>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</si>
  <si>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</si>
  <si>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</si>
  <si>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</si>
  <si>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</si>
  <si>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</si>
  <si>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</si>
  <si>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</si>
  <si>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</si>
  <si>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</si>
  <si>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</si>
  <si>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</si>
  <si>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</si>
  <si>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</si>
  <si>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</si>
  <si>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</si>
  <si>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</si>
  <si>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</si>
  <si>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</si>
  <si>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</si>
  <si>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</si>
  <si>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</si>
  <si>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</si>
  <si>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</si>
  <si>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</si>
  <si>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</si>
  <si>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</si>
  <si>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</si>
  <si>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</si>
  <si>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</si>
  <si>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</si>
  <si>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</si>
  <si>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</si>
  <si>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</si>
  <si>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</si>
  <si>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</si>
  <si>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</si>
  <si>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</si>
  <si>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</si>
  <si>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</si>
  <si>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</si>
  <si>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</si>
  <si>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</si>
  <si>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</si>
  <si>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</si>
  <si>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</si>
  <si>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</si>
  <si>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</si>
  <si>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</si>
  <si>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</si>
  <si>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</si>
  <si>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</si>
  <si>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</si>
  <si>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</si>
  <si>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</si>
  <si>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</si>
  <si>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</si>
  <si>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</si>
  <si>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</si>
  <si>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</si>
  <si>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</si>
  <si>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</si>
  <si>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</si>
  <si>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</si>
  <si>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</si>
  <si>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</si>
  <si>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</si>
  <si>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</si>
  <si>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</si>
  <si>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</si>
  <si>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</si>
  <si>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</si>
  <si>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</si>
  <si>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</si>
  <si>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</si>
  <si>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</si>
  <si>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</si>
  <si>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</si>
  <si>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</si>
  <si>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</si>
  <si>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</si>
  <si>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</si>
  <si>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</si>
  <si>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</si>
  <si>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</si>
  <si>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</si>
  <si>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</si>
  <si>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</si>
  <si>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</si>
  <si>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</si>
  <si>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</si>
  <si>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</si>
  <si>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</si>
  <si>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</si>
  <si>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</si>
  <si>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</si>
  <si>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</si>
  <si>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</si>
  <si>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</si>
  <si>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</si>
  <si>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</si>
  <si>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</si>
  <si>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</si>
  <si>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</si>
  <si>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</si>
  <si>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</si>
  <si>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</si>
  <si>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</si>
  <si>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</si>
  <si>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</si>
  <si>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</si>
  <si>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</si>
  <si>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</si>
  <si>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</si>
  <si>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</si>
  <si>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</si>
  <si>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</si>
  <si>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</si>
  <si>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</si>
  <si>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</si>
  <si>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</si>
  <si>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</si>
  <si>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</si>
  <si>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</si>
  <si>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</si>
  <si>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</si>
  <si>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</si>
  <si>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</si>
  <si>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</si>
  <si>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</si>
  <si>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</si>
  <si>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</si>
  <si>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</si>
  <si>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</si>
  <si>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</si>
  <si>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</si>
  <si>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</si>
  <si>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</si>
  <si>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</si>
  <si>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</si>
  <si>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</si>
  <si>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</si>
  <si>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</si>
  <si>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</si>
  <si>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</si>
  <si>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</si>
  <si>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</si>
  <si>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</si>
  <si>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</si>
  <si>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</si>
  <si>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</si>
  <si>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</si>
  <si>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</si>
  <si>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</si>
  <si>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</si>
  <si>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</si>
  <si>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</si>
  <si>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</si>
  <si>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</si>
  <si>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</si>
  <si>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</si>
  <si>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</si>
  <si>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</si>
  <si>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</si>
  <si>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</si>
  <si>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</si>
  <si>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</si>
  <si>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</si>
  <si>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</si>
  <si>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</si>
  <si>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</si>
  <si>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</si>
  <si>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</si>
  <si>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</si>
  <si>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</si>
  <si>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</si>
  <si>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</si>
  <si>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</si>
  <si>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</si>
  <si>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</si>
  <si>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</si>
  <si>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</si>
  <si>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</si>
  <si>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</si>
  <si>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</si>
  <si>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</si>
  <si>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</si>
  <si>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</si>
  <si>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</si>
  <si>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</si>
  <si>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</si>
  <si>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</si>
  <si>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</si>
  <si>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</si>
  <si>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</si>
  <si>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</si>
  <si>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</si>
  <si>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</si>
  <si>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</si>
  <si>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</si>
  <si>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</si>
  <si>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</si>
  <si>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</si>
  <si>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</si>
  <si>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</si>
  <si>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</si>
  <si>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</si>
  <si>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</si>
  <si>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</si>
  <si>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</si>
  <si>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</si>
  <si>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</si>
  <si>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</si>
  <si>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</si>
  <si>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</si>
  <si>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</si>
  <si>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</si>
  <si>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</si>
  <si>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</si>
  <si>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</si>
  <si>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</si>
  <si>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</si>
  <si>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</si>
  <si>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</si>
  <si>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</si>
  <si>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</si>
  <si>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</si>
  <si>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</si>
  <si>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</si>
  <si>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</si>
  <si>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</si>
  <si>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</si>
  <si>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</si>
  <si>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</si>
  <si>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</si>
  <si>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</si>
  <si>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</si>
  <si>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</si>
  <si>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</si>
  <si>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</si>
  <si>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</si>
  <si>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</si>
  <si>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</si>
  <si>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</si>
  <si>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</si>
  <si>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</si>
  <si>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</si>
  <si>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</si>
  <si>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</si>
  <si>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</si>
  <si>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</si>
  <si>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</si>
  <si>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</si>
  <si>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</si>
  <si>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</si>
  <si>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</si>
  <si>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</si>
  <si>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</si>
  <si>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</si>
  <si>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</si>
  <si>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</si>
  <si>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</si>
  <si>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</si>
  <si>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</si>
  <si>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</si>
  <si>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</si>
  <si>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</si>
  <si>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</si>
  <si>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</si>
  <si>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</si>
  <si>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</si>
  <si>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</si>
  <si>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</si>
  <si>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</si>
  <si>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</si>
  <si>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</si>
  <si>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</si>
  <si>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</si>
  <si>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</si>
  <si>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</si>
  <si>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</si>
  <si>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</si>
  <si>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</si>
  <si>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</si>
  <si>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</si>
  <si>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</si>
  <si>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</si>
  <si>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</si>
  <si>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</si>
  <si>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</si>
  <si>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</si>
  <si>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</si>
  <si>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</si>
  <si>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</si>
  <si>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</si>
  <si>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</si>
  <si>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</si>
  <si>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</si>
  <si>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</si>
  <si>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</si>
  <si>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</si>
  <si>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</si>
  <si>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</si>
  <si>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</si>
  <si>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</si>
  <si>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</si>
  <si>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</si>
  <si>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</si>
  <si>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</si>
  <si>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</si>
  <si>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</si>
  <si>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</si>
  <si>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</si>
  <si>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</si>
  <si>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</si>
  <si>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</si>
  <si>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</si>
  <si>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</si>
  <si>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</si>
  <si>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</si>
  <si>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</si>
  <si>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</si>
  <si>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</si>
  <si>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</si>
  <si>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</si>
  <si>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</si>
  <si>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</si>
  <si>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</si>
  <si>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</si>
  <si>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</si>
  <si>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</si>
  <si>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</si>
  <si>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</si>
  <si>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</si>
  <si>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</si>
  <si>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</si>
  <si>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</si>
  <si>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</si>
  <si>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</si>
  <si>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</si>
  <si>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</si>
  <si>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</si>
  <si>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</si>
  <si>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</si>
  <si>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</si>
  <si>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</si>
  <si>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</si>
  <si>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</si>
  <si>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</si>
  <si>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</si>
  <si>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</si>
  <si>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</si>
  <si>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</si>
  <si>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</si>
  <si>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</si>
  <si>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</si>
  <si>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</si>
  <si>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</si>
  <si>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</si>
  <si>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</si>
  <si>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</si>
  <si>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</si>
  <si>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</si>
  <si>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</si>
  <si>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</si>
  <si>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</si>
  <si>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</si>
  <si>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</si>
  <si>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</si>
  <si>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</si>
  <si>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</si>
  <si>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</si>
  <si>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</si>
  <si>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</si>
  <si>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</si>
  <si>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</si>
  <si>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</si>
  <si>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</si>
  <si>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</si>
  <si>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</si>
  <si>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</si>
  <si>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</si>
  <si>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</si>
  <si>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</si>
  <si>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</si>
  <si>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</si>
  <si>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</si>
  <si>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</si>
  <si>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</si>
  <si>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</si>
  <si>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</si>
  <si>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</si>
  <si>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</si>
  <si>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</si>
  <si>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</si>
  <si>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</si>
  <si>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</si>
  <si>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</si>
  <si>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</si>
  <si>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</si>
  <si>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</si>
  <si>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</si>
  <si>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</si>
  <si>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</si>
  <si>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</si>
  <si>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</si>
  <si>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</si>
  <si>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</si>
  <si>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</si>
  <si>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</si>
  <si>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</si>
  <si>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</si>
  <si>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</si>
  <si>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</si>
  <si>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</si>
  <si>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</si>
  <si>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</si>
  <si>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</si>
  <si>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</si>
  <si>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</si>
  <si>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</si>
  <si>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</si>
  <si>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</si>
  <si>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</si>
  <si>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</si>
  <si>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</si>
  <si>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</si>
  <si>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</si>
  <si>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</si>
  <si>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</si>
  <si>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</si>
  <si>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</si>
  <si>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</si>
  <si>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</si>
  <si>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</si>
  <si>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</si>
  <si>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</si>
  <si>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</si>
  <si>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</si>
  <si>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</si>
  <si>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</si>
  <si>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</si>
  <si>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</si>
  <si>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</si>
  <si>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</si>
  <si>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</si>
  <si>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</si>
  <si>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</si>
  <si>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</si>
  <si>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</si>
  <si>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</si>
  <si>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</si>
  <si>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</si>
  <si>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</si>
  <si>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</si>
  <si>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</si>
  <si>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</si>
  <si>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</si>
  <si>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</si>
  <si>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</si>
  <si>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</si>
  <si>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</si>
  <si>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</si>
  <si>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</si>
  <si>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</si>
  <si>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</si>
  <si>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</si>
  <si>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</si>
  <si>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</si>
  <si>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</si>
  <si>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</si>
  <si>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</si>
  <si>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</si>
  <si>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</si>
  <si>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</si>
  <si>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</si>
  <si>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</si>
  <si>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</si>
  <si>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</si>
  <si>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</si>
  <si>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</si>
  <si>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</si>
  <si>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</si>
  <si>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</si>
  <si>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</si>
  <si>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</si>
  <si>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</si>
  <si>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</si>
  <si>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</si>
  <si>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</si>
  <si>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</si>
  <si>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</si>
  <si>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</si>
  <si>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</si>
  <si>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</si>
  <si>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</si>
  <si>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</si>
  <si>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</si>
  <si>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</si>
  <si>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</si>
  <si>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</si>
  <si>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</si>
  <si>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</si>
  <si>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</si>
  <si>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</si>
  <si>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</si>
  <si>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</si>
  <si>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</si>
  <si>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</si>
  <si>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</si>
  <si>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</si>
  <si>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</si>
  <si>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</si>
  <si>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</si>
  <si>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</si>
  <si>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</si>
  <si>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</si>
  <si>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</si>
  <si>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</si>
  <si>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</si>
  <si>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</si>
  <si>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</si>
  <si>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</si>
  <si>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</si>
  <si>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</si>
  <si>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</si>
  <si>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</si>
  <si>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</si>
  <si>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</si>
  <si>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</si>
  <si>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</si>
  <si>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</si>
  <si>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</si>
  <si>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</si>
  <si>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</si>
  <si>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</si>
  <si>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</si>
  <si>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</si>
  <si>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</si>
  <si>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</si>
  <si>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</si>
  <si>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</si>
  <si>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</si>
  <si>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</si>
  <si>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</si>
  <si>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</si>
  <si>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</si>
  <si>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</si>
  <si>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</si>
  <si>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</si>
  <si>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</si>
  <si>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</si>
  <si>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</si>
  <si>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</si>
  <si>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</si>
  <si>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</si>
  <si>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</si>
  <si>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</si>
  <si>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</si>
  <si>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</si>
  <si>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</si>
  <si>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</si>
  <si>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</si>
  <si>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</si>
  <si>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</si>
  <si>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</si>
  <si>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</si>
  <si>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</si>
  <si>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</si>
  <si>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</si>
  <si>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</si>
  <si>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</si>
  <si>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</si>
  <si>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</si>
  <si>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</si>
  <si>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</si>
  <si>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</si>
  <si>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</si>
  <si>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</si>
  <si>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</si>
  <si>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</si>
  <si>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</si>
  <si>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</si>
  <si>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</si>
  <si>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</si>
  <si>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</si>
  <si>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</si>
  <si>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</si>
  <si>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</si>
  <si>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</si>
  <si>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</si>
  <si>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</si>
  <si>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</si>
  <si>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</si>
  <si>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</si>
  <si>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</si>
  <si>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</si>
  <si>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</si>
  <si>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</si>
  <si>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</si>
  <si>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</si>
  <si>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</si>
  <si>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</si>
  <si>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</si>
  <si>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</si>
  <si>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</si>
  <si>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</si>
  <si>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</si>
  <si>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</si>
  <si>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</si>
  <si>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</si>
  <si>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</si>
  <si>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</si>
  <si>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</si>
  <si>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</si>
  <si>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</si>
  <si>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</si>
  <si>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</si>
  <si>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</si>
  <si>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</si>
  <si>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</si>
  <si>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</si>
  <si>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</si>
  <si>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</si>
  <si>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</si>
  <si>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</si>
  <si>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</si>
  <si>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</si>
  <si>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</si>
  <si>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</si>
  <si>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</si>
  <si>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</si>
  <si>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</si>
  <si>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</si>
  <si>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</si>
  <si>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</si>
  <si>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</si>
  <si>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</si>
  <si>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</si>
  <si>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</si>
  <si>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</si>
  <si>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</si>
  <si>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</si>
  <si>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</si>
  <si>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</si>
  <si>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</si>
  <si>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</si>
  <si>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</si>
  <si>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</si>
  <si>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</si>
  <si>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</si>
  <si>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</si>
  <si>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</si>
  <si>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</si>
  <si>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</si>
  <si>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</si>
  <si>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</si>
  <si>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</si>
  <si>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</si>
  <si>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</si>
  <si>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</si>
  <si>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</si>
  <si>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</si>
  <si>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</si>
  <si>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</si>
  <si>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</si>
  <si>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</si>
  <si>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</si>
  <si>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</si>
  <si>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</si>
  <si>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</si>
  <si>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</si>
  <si>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</si>
  <si>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</si>
  <si>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</si>
  <si>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</si>
  <si>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</si>
  <si>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</si>
  <si>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</si>
  <si>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</si>
  <si>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</si>
  <si>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</si>
  <si>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</si>
  <si>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</si>
  <si>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</si>
  <si>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</si>
  <si>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</si>
  <si>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</si>
  <si>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</si>
  <si>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</si>
  <si>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</si>
  <si>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</si>
  <si>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</si>
  <si>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</si>
  <si>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</si>
  <si>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</si>
  <si>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</si>
  <si>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</si>
  <si>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</si>
  <si>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</si>
  <si>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</si>
  <si>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</si>
  <si>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</si>
  <si>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</si>
  <si>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</si>
  <si>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</si>
  <si>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</si>
  <si>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</si>
  <si>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</si>
  <si>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</si>
  <si>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</si>
  <si>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</si>
  <si>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</si>
  <si>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</si>
  <si>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</si>
  <si>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</si>
  <si>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</si>
  <si>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</si>
  <si>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</si>
  <si>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</si>
  <si>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</si>
  <si>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</si>
  <si>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</si>
  <si>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</si>
  <si>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</si>
  <si>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</si>
  <si>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</si>
  <si>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</si>
  <si>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</si>
  <si>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</si>
  <si>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</si>
  <si>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</si>
  <si>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</si>
  <si>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</si>
  <si>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</si>
  <si>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</si>
  <si>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</si>
  <si>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</si>
  <si>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</si>
  <si>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</si>
  <si>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</si>
  <si>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</si>
  <si>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</si>
  <si>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</si>
  <si>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</si>
  <si>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</si>
  <si>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</si>
  <si>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</si>
  <si>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</si>
  <si>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</si>
  <si>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</si>
  <si>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</si>
  <si>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</si>
  <si>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</si>
  <si>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</si>
  <si>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</si>
  <si>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</si>
  <si>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</si>
  <si>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</si>
  <si>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</si>
  <si>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</si>
  <si>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</si>
  <si>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</si>
  <si>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</si>
  <si>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</si>
  <si>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</si>
  <si>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</si>
  <si>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</si>
  <si>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</si>
  <si>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</si>
  <si>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</si>
  <si>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</si>
  <si>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</si>
  <si>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</si>
  <si>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</si>
  <si>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</si>
  <si>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</si>
  <si>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</si>
  <si>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</si>
  <si>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</si>
  <si>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</si>
  <si>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</si>
  <si>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</si>
  <si>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</si>
  <si>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</si>
  <si>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</si>
  <si>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</si>
  <si>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</si>
  <si>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</si>
  <si>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</si>
  <si>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</si>
  <si>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</si>
  <si>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</si>
  <si>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</si>
  <si>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</si>
  <si>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</si>
  <si>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</si>
  <si>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</si>
  <si>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</si>
  <si>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</si>
  <si>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</si>
  <si>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</si>
  <si>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</si>
  <si>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</si>
  <si>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</si>
  <si>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</si>
  <si>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</si>
  <si>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</si>
  <si>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</si>
  <si>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</si>
  <si>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</si>
  <si>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</si>
  <si>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</si>
  <si>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</si>
  <si>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</si>
  <si>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</si>
  <si>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</si>
  <si>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</si>
  <si>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</si>
  <si>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</si>
  <si>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</si>
  <si>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</si>
  <si>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</si>
  <si>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</si>
  <si>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</si>
  <si>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</si>
  <si>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</si>
  <si>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</si>
  <si>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</si>
  <si>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</si>
  <si>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</si>
  <si>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</si>
  <si>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</si>
  <si>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</si>
  <si>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</si>
  <si>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</si>
  <si>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</si>
  <si>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</si>
  <si>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</si>
  <si>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</si>
  <si>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</si>
  <si>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</si>
  <si>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</si>
  <si>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</si>
  <si>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</si>
  <si>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</si>
  <si>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</si>
  <si>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</si>
  <si>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</si>
  <si>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</si>
  <si>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</si>
  <si>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</si>
  <si>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</si>
  <si>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</si>
  <si>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</si>
  <si>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</si>
  <si>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</si>
  <si>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</si>
  <si>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</si>
  <si>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</si>
  <si>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</si>
  <si>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</si>
  <si>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</si>
  <si>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</si>
  <si>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</si>
  <si>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</si>
  <si>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</si>
  <si>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</si>
  <si>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</si>
  <si>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</si>
  <si>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</si>
  <si>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</si>
  <si>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</si>
  <si>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</si>
  <si>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</si>
  <si>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</si>
  <si>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</si>
  <si>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</si>
  <si>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</si>
  <si>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</si>
  <si>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</si>
  <si>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</si>
  <si>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</si>
  <si>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</si>
  <si>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</si>
  <si>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</si>
  <si>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</si>
  <si>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</si>
  <si>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</si>
  <si>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</si>
  <si>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</si>
  <si>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</si>
  <si>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</si>
  <si>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</si>
  <si>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</si>
  <si>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</si>
  <si>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</si>
  <si>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</si>
  <si>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</si>
  <si>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</si>
  <si>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</si>
  <si>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</si>
  <si>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</si>
  <si>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</si>
  <si>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</si>
  <si>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</si>
  <si>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</si>
  <si>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</si>
  <si>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</si>
  <si>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</si>
  <si>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</si>
  <si>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</si>
  <si>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</si>
  <si>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</si>
  <si>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</si>
  <si>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</si>
  <si>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</si>
  <si>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</si>
  <si>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</si>
  <si>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</si>
  <si>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</si>
  <si>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</si>
  <si>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</si>
  <si>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</si>
  <si>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</si>
  <si>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</si>
  <si>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</si>
  <si>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</si>
  <si>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</si>
  <si>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</si>
  <si>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</si>
  <si>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</si>
  <si>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</si>
  <si>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</si>
  <si>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</si>
  <si>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</si>
  <si>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</si>
  <si>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</si>
  <si>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</si>
  <si>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</si>
  <si>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</si>
  <si>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</si>
  <si>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</si>
  <si>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</si>
  <si>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</si>
  <si>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</si>
  <si>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</si>
  <si>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</si>
  <si>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</si>
  <si>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</si>
  <si>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</si>
  <si>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</si>
  <si>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</si>
  <si>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</si>
  <si>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</si>
  <si>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</si>
  <si>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</si>
  <si>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</si>
  <si>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</si>
  <si>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</si>
  <si>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</si>
  <si>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</si>
  <si>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</si>
  <si>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</si>
  <si>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</si>
  <si>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</si>
  <si>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</si>
  <si>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</si>
  <si>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</si>
  <si>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</si>
  <si>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</si>
  <si>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</si>
  <si>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</si>
  <si>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</si>
  <si>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</si>
  <si>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</si>
  <si>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</si>
  <si>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</si>
  <si>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</si>
  <si>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</si>
  <si>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</si>
  <si>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</si>
  <si>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</si>
  <si>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</si>
  <si>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</si>
  <si>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</si>
  <si>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</si>
  <si>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</si>
  <si>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</si>
  <si>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</si>
  <si>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</si>
  <si>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</si>
  <si>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</si>
  <si>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</si>
  <si>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</si>
  <si>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</si>
  <si>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</si>
  <si>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</si>
  <si>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</si>
  <si>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</si>
  <si>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</si>
  <si>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</si>
  <si>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</si>
  <si>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</si>
  <si>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</si>
  <si>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</si>
  <si>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</si>
  <si>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</si>
  <si>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</si>
  <si>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</si>
  <si>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</si>
  <si>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</si>
  <si>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</si>
  <si>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</si>
  <si>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</si>
  <si>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</si>
  <si>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</si>
  <si>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</si>
  <si>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</si>
  <si>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</si>
  <si>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</si>
  <si>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</si>
  <si>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</si>
  <si>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</si>
  <si>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</si>
  <si>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</si>
  <si>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</si>
  <si>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</si>
  <si>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</si>
  <si>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</si>
  <si>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</si>
  <si>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</si>
  <si>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</si>
  <si>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</si>
  <si>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</si>
  <si>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</si>
  <si>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</si>
  <si>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</si>
  <si>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</si>
  <si>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</si>
  <si>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</si>
  <si>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</si>
  <si>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</si>
  <si>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</si>
  <si>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</si>
  <si>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</si>
  <si>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</si>
  <si>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</si>
  <si>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</si>
  <si>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</si>
  <si>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</si>
  <si>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</si>
  <si>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</si>
  <si>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</si>
  <si>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</si>
  <si>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</si>
  <si>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</si>
  <si>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</si>
  <si>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</si>
  <si>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</si>
  <si>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</si>
  <si>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</si>
  <si>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</si>
  <si>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</si>
  <si>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</si>
  <si>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</si>
  <si>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</si>
  <si>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</si>
  <si>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</si>
  <si>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</si>
  <si>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</si>
  <si>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</si>
  <si>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</si>
  <si>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</si>
  <si>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</si>
  <si>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</si>
  <si>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</si>
  <si>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</si>
  <si>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</si>
  <si>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</si>
  <si>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</si>
  <si>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</si>
  <si>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</si>
  <si>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</si>
  <si>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</si>
  <si>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</si>
  <si>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</si>
  <si>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</si>
  <si>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</si>
  <si>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</si>
  <si>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</si>
  <si>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</si>
  <si>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</si>
  <si>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</si>
  <si>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</si>
  <si>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</si>
  <si>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</si>
  <si>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</si>
  <si>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</si>
  <si>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</si>
  <si>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</si>
  <si>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</si>
  <si>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</si>
  <si>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</si>
  <si>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</si>
  <si>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</si>
  <si>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</si>
  <si>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</si>
  <si>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</si>
  <si>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</si>
  <si>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</si>
  <si>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</si>
  <si>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</si>
  <si>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</si>
  <si>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</si>
  <si>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</si>
  <si>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</si>
  <si>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</si>
  <si>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</si>
  <si>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</si>
  <si>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</si>
  <si>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</si>
  <si>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</si>
  <si>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</si>
  <si>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</si>
  <si>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</si>
  <si>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</si>
  <si>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</si>
  <si>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</si>
  <si>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</si>
  <si>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</si>
  <si>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</si>
  <si>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</si>
  <si>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</si>
  <si>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</si>
  <si>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</si>
  <si>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</si>
  <si>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</si>
  <si>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</si>
  <si>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</si>
  <si>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</si>
  <si>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</si>
  <si>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</si>
  <si>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</si>
  <si>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</si>
  <si>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</si>
  <si>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</si>
  <si>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</si>
  <si>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</si>
  <si>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</si>
  <si>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</si>
  <si>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</si>
  <si>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</si>
  <si>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</si>
  <si>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</si>
  <si>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</si>
  <si>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</si>
  <si>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</si>
  <si>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</si>
  <si>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</si>
  <si>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</si>
  <si>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</si>
  <si>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</si>
  <si>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</si>
  <si>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</si>
  <si>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</si>
  <si>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</si>
  <si>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</si>
  <si>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</si>
  <si>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</si>
  <si>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</si>
  <si>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</si>
  <si>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</si>
  <si>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</si>
  <si>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</si>
  <si>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</si>
  <si>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</si>
  <si>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</si>
  <si>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</si>
  <si>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</si>
  <si>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</si>
  <si>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</si>
  <si>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</si>
  <si>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</si>
  <si>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</si>
  <si>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</si>
  <si>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</si>
  <si>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</si>
  <si>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</si>
  <si>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</si>
  <si>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</si>
  <si>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</si>
  <si>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</si>
  <si>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</si>
  <si>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</si>
  <si>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</si>
  <si>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</si>
  <si>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</si>
  <si>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</si>
  <si>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</si>
  <si>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</si>
  <si>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</si>
  <si>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</si>
  <si>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</si>
  <si>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</si>
  <si>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</si>
  <si>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</si>
  <si>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</si>
  <si>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</si>
  <si>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</si>
  <si>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</si>
  <si>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</si>
  <si>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</si>
  <si>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</si>
  <si>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</si>
  <si>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</si>
  <si>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</si>
  <si>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</si>
  <si>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</si>
  <si>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</si>
  <si>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</si>
  <si>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</si>
  <si>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</si>
  <si>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</si>
  <si>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</si>
  <si>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</si>
  <si>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</si>
  <si>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</si>
  <si>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</si>
  <si>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</si>
  <si>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</si>
  <si>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</si>
  <si>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</si>
  <si>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</si>
  <si>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</si>
  <si>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</si>
  <si>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</si>
  <si>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</si>
  <si>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</si>
  <si>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</si>
  <si>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</si>
  <si>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</si>
  <si>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</si>
  <si>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</si>
  <si>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</si>
  <si>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</si>
  <si>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</si>
  <si>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</si>
  <si>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</si>
  <si>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</si>
  <si>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</si>
  <si>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</si>
  <si>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</si>
  <si>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</si>
  <si>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</si>
  <si>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</si>
  <si>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</si>
  <si>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</si>
  <si>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</si>
  <si>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</si>
  <si>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</si>
  <si>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</si>
  <si>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</si>
  <si>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</si>
  <si>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</si>
  <si>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</si>
  <si>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</si>
  <si>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</si>
  <si>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</si>
  <si>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</si>
  <si>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</si>
  <si>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</si>
  <si>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</si>
  <si>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</si>
  <si>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</si>
  <si>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</si>
  <si>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</si>
  <si>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</si>
  <si>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</si>
  <si>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</si>
  <si>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</si>
  <si>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</si>
  <si>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</si>
  <si>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</si>
  <si>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</si>
  <si>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</si>
  <si>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</si>
  <si>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</si>
  <si>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</si>
  <si>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</si>
  <si>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</si>
  <si>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</si>
  <si>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</si>
  <si>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</si>
  <si>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</si>
  <si>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</si>
  <si>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</si>
  <si>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</si>
  <si>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</si>
  <si>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</si>
  <si>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</si>
  <si>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</si>
  <si>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</si>
  <si>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</si>
  <si>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</si>
  <si>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</si>
  <si>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</si>
  <si>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</si>
  <si>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</si>
  <si>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</si>
  <si>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</si>
  <si>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</si>
  <si>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</si>
  <si>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</si>
  <si>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</si>
  <si>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</si>
  <si>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</si>
  <si>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</si>
  <si>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</si>
  <si>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</si>
  <si>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</si>
  <si>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</si>
  <si>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</si>
  <si>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</si>
  <si>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</si>
  <si>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</si>
  <si>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</si>
  <si>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</si>
  <si>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</si>
  <si>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</si>
  <si>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</si>
  <si>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</si>
  <si>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</si>
  <si>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</si>
  <si>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</si>
  <si>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</si>
  <si>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</si>
  <si>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</si>
  <si>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</si>
  <si>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</si>
  <si>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</si>
  <si>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</si>
  <si>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</si>
  <si>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</si>
  <si>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</si>
  <si>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</si>
  <si>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</si>
  <si>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</si>
  <si>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</si>
  <si>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</si>
  <si>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</si>
  <si>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</si>
  <si>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</si>
  <si>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</si>
  <si>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</si>
  <si>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</si>
  <si>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</si>
  <si>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</si>
  <si>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</si>
  <si>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</si>
  <si>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</si>
  <si>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</si>
  <si>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</si>
  <si>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</si>
  <si>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</si>
  <si>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</si>
  <si>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</si>
  <si>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</si>
  <si>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</si>
  <si>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</si>
  <si>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</si>
  <si>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</si>
  <si>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</si>
  <si>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</si>
  <si>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</si>
  <si>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</si>
  <si>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</si>
  <si>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</si>
  <si>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</si>
  <si>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</si>
  <si>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</si>
  <si>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</si>
  <si>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</si>
  <si>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</si>
  <si>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</si>
  <si>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</si>
  <si>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</si>
  <si>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</si>
  <si>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</si>
  <si>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</si>
  <si>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</si>
  <si>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</si>
  <si>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</si>
  <si>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</si>
  <si>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</si>
  <si>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</si>
  <si>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</si>
  <si>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</si>
  <si>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</si>
  <si>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</si>
  <si>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</si>
  <si>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</si>
  <si>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</si>
  <si>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</si>
  <si>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</si>
  <si>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</si>
  <si>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</si>
  <si>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</si>
  <si>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</si>
  <si>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</si>
  <si>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</si>
  <si>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</si>
  <si>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</si>
  <si>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</si>
  <si>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</si>
  <si>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</si>
  <si>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</si>
  <si>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</si>
  <si>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</si>
  <si>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</si>
  <si>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</si>
  <si>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</si>
  <si>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</si>
  <si>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</si>
  <si>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</si>
  <si>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</si>
  <si>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</si>
  <si>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</si>
  <si>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</si>
  <si>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</si>
  <si>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</si>
  <si>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</si>
  <si>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</si>
  <si>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</si>
  <si>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</si>
  <si>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</si>
  <si>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</si>
  <si>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</si>
  <si>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</si>
  <si>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</si>
  <si>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</si>
  <si>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</si>
  <si>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</si>
  <si>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</si>
  <si>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</si>
  <si>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</si>
  <si>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</si>
  <si>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</si>
  <si>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</si>
  <si>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</si>
  <si>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</si>
  <si>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</si>
  <si>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</si>
  <si>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</si>
  <si>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</si>
  <si>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</si>
  <si>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</si>
  <si>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</si>
  <si>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</si>
  <si>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</si>
  <si>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</si>
  <si>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</si>
  <si>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</si>
  <si>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</si>
  <si>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</si>
  <si>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</si>
  <si>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</si>
  <si>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</si>
  <si>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</si>
  <si>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</si>
  <si>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</si>
  <si>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</si>
  <si>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</si>
  <si>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</si>
  <si>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</si>
  <si>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</si>
  <si>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</si>
  <si>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</si>
  <si>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</si>
  <si>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</si>
  <si>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</si>
  <si>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</si>
  <si>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</si>
  <si>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</si>
  <si>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</si>
  <si>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</si>
  <si>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</si>
  <si>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</si>
  <si>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</si>
  <si>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</si>
  <si>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</si>
  <si>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</si>
  <si>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</si>
  <si>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</si>
  <si>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</si>
  <si>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</si>
  <si>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</si>
  <si>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</si>
  <si>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</si>
  <si>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</si>
  <si>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</si>
  <si>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</si>
  <si>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</si>
  <si>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</si>
  <si>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</si>
  <si>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</si>
  <si>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</si>
  <si>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</si>
  <si>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</si>
  <si>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</si>
  <si>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</si>
  <si>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</si>
  <si>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</si>
  <si>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</si>
  <si>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</si>
  <si>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</si>
  <si>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</si>
  <si>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</si>
  <si>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</si>
  <si>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</si>
  <si>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</si>
  <si>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</si>
  <si>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</si>
  <si>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</si>
  <si>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</si>
  <si>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</si>
  <si>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</si>
  <si>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</si>
  <si>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</si>
  <si>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</si>
  <si>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</si>
  <si>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</si>
  <si>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</si>
  <si>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</si>
  <si>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</si>
  <si>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</si>
  <si>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</si>
  <si>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</si>
  <si>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</si>
  <si>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</si>
  <si>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</si>
  <si>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</si>
  <si>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</si>
  <si>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</si>
  <si>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</si>
  <si>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</si>
  <si>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</si>
  <si>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</si>
  <si>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</si>
  <si>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</si>
  <si>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</si>
  <si>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</si>
  <si>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</si>
  <si>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</si>
  <si>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</si>
  <si>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</si>
  <si>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</si>
  <si>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</si>
  <si>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</si>
  <si>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</si>
  <si>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</si>
  <si>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</si>
  <si>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</si>
  <si>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</si>
  <si>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</si>
  <si>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</si>
  <si>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</si>
  <si>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</si>
  <si>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</si>
  <si>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</si>
  <si>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</si>
  <si>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</si>
  <si>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</si>
  <si>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</si>
  <si>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</si>
  <si>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</si>
  <si>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</si>
  <si>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</si>
  <si>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</si>
  <si>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</si>
  <si>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</si>
  <si>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</si>
  <si>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</si>
  <si>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</si>
  <si>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</si>
  <si>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</si>
  <si>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</si>
  <si>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</si>
  <si>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</si>
  <si>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</si>
  <si>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</si>
  <si>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</si>
  <si>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</si>
  <si>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</si>
  <si>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</si>
  <si>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</si>
  <si>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</si>
  <si>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</si>
  <si>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</si>
  <si>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</si>
  <si>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</si>
  <si>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</si>
  <si>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</si>
  <si>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</si>
  <si>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</si>
  <si>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</si>
  <si>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</si>
  <si>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</si>
  <si>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</si>
  <si>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</si>
  <si>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</si>
  <si>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</si>
  <si>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</si>
  <si>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</si>
  <si>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</si>
  <si>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</si>
  <si>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</si>
  <si>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</si>
  <si>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</si>
  <si>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</si>
  <si>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</si>
  <si>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</si>
  <si>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</si>
  <si>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</si>
  <si>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</si>
  <si>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</si>
  <si>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</si>
  <si>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</si>
  <si>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</si>
  <si>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</si>
  <si>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</si>
  <si>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</si>
  <si>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</si>
  <si>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</si>
  <si>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</si>
  <si>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</si>
  <si>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</si>
  <si>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</si>
  <si>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</si>
  <si>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</si>
  <si>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</si>
  <si>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</si>
  <si>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</si>
  <si>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</si>
  <si>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</si>
  <si>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</si>
  <si>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</si>
  <si>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</si>
  <si>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</si>
  <si>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</si>
  <si>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</si>
  <si>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</si>
  <si>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</si>
  <si>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</si>
  <si>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</si>
  <si>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</si>
  <si>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</si>
  <si>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</si>
  <si>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</si>
  <si>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</si>
  <si>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</si>
  <si>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</si>
  <si>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</si>
  <si>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</si>
  <si>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</si>
  <si>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</si>
  <si>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</si>
  <si>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</si>
  <si>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</si>
  <si>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</si>
  <si>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</si>
  <si>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</si>
  <si>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</si>
  <si>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</si>
  <si>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</si>
  <si>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</si>
  <si>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</si>
  <si>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</si>
  <si>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</si>
  <si>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</si>
  <si>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</si>
  <si>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</si>
  <si>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</si>
  <si>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</si>
  <si>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</si>
  <si>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</si>
  <si>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</si>
  <si>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</si>
  <si>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</si>
  <si>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</si>
  <si>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</si>
  <si>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</si>
  <si>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</si>
  <si>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</si>
  <si>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</si>
  <si>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</si>
  <si>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</si>
  <si>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</si>
  <si>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</si>
  <si>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</si>
  <si>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</si>
  <si>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</si>
  <si>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</si>
  <si>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</si>
  <si>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</si>
  <si>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</si>
  <si>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</si>
  <si>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</si>
  <si>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</si>
  <si>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</si>
  <si>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</si>
  <si>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</si>
  <si>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</si>
  <si>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</si>
  <si>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</si>
  <si>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</si>
  <si>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</si>
  <si>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</si>
  <si>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</si>
  <si>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</si>
  <si>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</si>
  <si>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</si>
  <si>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</si>
  <si>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</si>
  <si>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</si>
  <si>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</si>
  <si>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</si>
  <si>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</si>
  <si>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</si>
  <si>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</si>
  <si>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</si>
  <si>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</si>
  <si>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</si>
  <si>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</si>
  <si>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</si>
  <si>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</si>
  <si>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</si>
  <si>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</si>
  <si>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</si>
  <si>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</si>
  <si>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</si>
  <si>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</si>
  <si>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</si>
  <si>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</si>
  <si>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</si>
  <si>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</si>
  <si>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</si>
  <si>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</si>
  <si>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</si>
  <si>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</si>
  <si>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</si>
  <si>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</si>
  <si>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</si>
  <si>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</si>
  <si>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</si>
  <si>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</si>
  <si>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</si>
  <si>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</si>
  <si>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</si>
  <si>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</si>
  <si>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</si>
  <si>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</si>
  <si>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</si>
  <si>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</si>
  <si>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</si>
  <si>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</si>
  <si>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</si>
  <si>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</si>
  <si>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</si>
  <si>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</si>
  <si>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</si>
  <si>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</si>
  <si>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</si>
  <si>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</si>
  <si>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</si>
  <si>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</si>
  <si>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</si>
  <si>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</si>
  <si>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</si>
  <si>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</si>
  <si>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</si>
  <si>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</si>
  <si>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</si>
  <si>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</si>
  <si>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</si>
  <si>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</si>
  <si>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</si>
  <si>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</si>
  <si>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</si>
  <si>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</si>
  <si>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</si>
  <si>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</si>
  <si>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</si>
  <si>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</si>
  <si>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</si>
  <si>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</si>
  <si>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</si>
  <si>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</si>
  <si>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</si>
  <si>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</si>
  <si>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</si>
  <si>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</si>
  <si>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</si>
  <si>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</si>
  <si>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</si>
  <si>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</si>
  <si>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</si>
  <si>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</si>
  <si>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</si>
  <si>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</si>
  <si>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</si>
  <si>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</si>
  <si>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</si>
  <si>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</si>
  <si>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</si>
  <si>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</si>
  <si>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</si>
  <si>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</si>
  <si>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</si>
  <si>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</si>
  <si>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</si>
  <si>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</si>
  <si>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</si>
  <si>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</si>
  <si>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</si>
  <si>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</si>
  <si>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</si>
  <si>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</si>
  <si>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</si>
  <si>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</si>
  <si>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</si>
  <si>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</si>
  <si>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</si>
  <si>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</si>
  <si>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</si>
  <si>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</si>
  <si>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</si>
  <si>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</si>
  <si>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</si>
  <si>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</si>
  <si>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</si>
  <si>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</si>
  <si>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</si>
  <si>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</si>
  <si>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</si>
  <si>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</si>
  <si>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</si>
  <si>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</si>
  <si>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</si>
  <si>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</si>
  <si>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</si>
  <si>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</si>
  <si>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</si>
  <si>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</si>
  <si>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</si>
  <si>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</si>
  <si>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</si>
  <si>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</si>
  <si>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</si>
  <si>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</si>
  <si>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</si>
  <si>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</si>
  <si>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</si>
  <si>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</si>
  <si>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</si>
  <si>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</si>
  <si>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</si>
  <si>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</si>
  <si>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</si>
  <si>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</si>
  <si>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</si>
  <si>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</si>
  <si>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</si>
  <si>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</si>
  <si>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</si>
  <si>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</si>
  <si>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</si>
  <si>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</si>
  <si>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</si>
  <si>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</si>
  <si>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</si>
  <si>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</si>
  <si>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</si>
  <si>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</si>
  <si>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</si>
  <si>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</si>
  <si>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</si>
  <si>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</si>
  <si>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</si>
  <si>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</si>
  <si>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</si>
  <si>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</si>
  <si>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</si>
  <si>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</si>
  <si>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</si>
  <si>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</si>
  <si>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</si>
  <si>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</si>
  <si>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</si>
  <si>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</si>
  <si>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</si>
  <si>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</si>
  <si>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</si>
  <si>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</si>
  <si>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</si>
  <si>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</si>
  <si>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</si>
  <si>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</si>
  <si>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</si>
  <si>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</si>
  <si>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</si>
  <si>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</si>
  <si>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</si>
  <si>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</si>
  <si>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</si>
  <si>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</si>
  <si>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</si>
  <si>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</si>
  <si>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</si>
  <si>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</si>
  <si>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</si>
  <si>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</si>
  <si>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</si>
  <si>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</si>
  <si>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</si>
  <si>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</si>
  <si>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</si>
  <si>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</si>
  <si>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</si>
  <si>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</si>
  <si>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</si>
  <si>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</si>
  <si>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</si>
  <si>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</si>
  <si>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</si>
  <si>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</si>
  <si>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</si>
  <si>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</si>
  <si>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</si>
  <si>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</si>
  <si>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</si>
  <si>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</si>
  <si>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</si>
  <si>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</si>
  <si>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</si>
  <si>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</si>
  <si>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</si>
  <si>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</si>
  <si>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</si>
  <si>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</si>
  <si>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</si>
  <si>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</si>
  <si>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</si>
  <si>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</si>
  <si>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</si>
  <si>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</si>
  <si>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</si>
  <si>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</si>
  <si>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</si>
  <si>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</si>
  <si>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</si>
  <si>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</si>
  <si>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</si>
  <si>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</si>
  <si>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</si>
  <si>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</si>
  <si>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</si>
  <si>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</si>
  <si>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</si>
  <si>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</si>
  <si>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</si>
  <si>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</si>
  <si>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</si>
  <si>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</si>
  <si>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</si>
  <si>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</si>
  <si>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</si>
  <si>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</si>
  <si>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</si>
  <si>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</si>
  <si>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</si>
  <si>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</si>
  <si>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</si>
  <si>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</si>
  <si>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</si>
  <si>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</si>
  <si>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</si>
  <si>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</si>
  <si>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</si>
  <si>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</si>
  <si>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</si>
  <si>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</si>
  <si>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</si>
  <si>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</si>
  <si>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</si>
  <si>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</si>
  <si>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</si>
  <si>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</si>
  <si>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</si>
  <si>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</si>
  <si>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</si>
  <si>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</si>
  <si>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</si>
  <si>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</si>
  <si>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</si>
  <si>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</si>
  <si>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</si>
  <si>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</si>
  <si>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</si>
  <si>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</si>
  <si>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</si>
  <si>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</si>
  <si>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</si>
  <si>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</si>
  <si>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</si>
  <si>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</si>
  <si>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</si>
  <si>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</si>
  <si>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</si>
  <si>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</si>
  <si>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</si>
  <si>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</si>
  <si>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</si>
  <si>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</si>
  <si>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</si>
  <si>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</si>
  <si>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</si>
  <si>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</si>
  <si>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</si>
  <si>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</si>
  <si>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</si>
  <si>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</si>
  <si>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</si>
  <si>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</si>
  <si>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</si>
  <si>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</si>
  <si>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</si>
  <si>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</si>
  <si>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</si>
  <si>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</si>
  <si>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</si>
  <si>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</si>
  <si>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</si>
  <si>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</si>
  <si>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</si>
  <si>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</si>
  <si>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</si>
  <si>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</si>
  <si>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</si>
  <si>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</si>
  <si>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</si>
  <si>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</si>
  <si>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</si>
  <si>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</si>
  <si>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</si>
  <si>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</si>
  <si>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</si>
  <si>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</si>
  <si>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</si>
  <si>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</si>
  <si>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</si>
  <si>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</si>
  <si>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</si>
  <si>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</si>
  <si>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</si>
  <si>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</si>
  <si>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</si>
  <si>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</si>
  <si>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</si>
  <si>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</si>
  <si>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</si>
  <si>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</si>
  <si>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</si>
  <si>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</si>
  <si>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</si>
  <si>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</si>
  <si>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</si>
  <si>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</si>
  <si>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</si>
  <si>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</si>
  <si>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</si>
  <si>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</si>
  <si>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</si>
  <si>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</si>
  <si>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</si>
  <si>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</si>
  <si>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</si>
  <si>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</si>
  <si>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</si>
  <si>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</si>
  <si>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</si>
  <si>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</si>
  <si>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</si>
  <si>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</si>
  <si>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</si>
  <si>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</si>
  <si>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</si>
  <si>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</si>
  <si>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</si>
  <si>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</si>
  <si>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</si>
  <si>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</si>
  <si>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</si>
  <si>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</si>
  <si>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</si>
  <si>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</si>
  <si>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</si>
  <si>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</si>
  <si>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</si>
  <si>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</si>
  <si>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</si>
  <si>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</si>
  <si>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</si>
  <si>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</si>
  <si>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</si>
  <si>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</si>
  <si>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</si>
  <si>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</si>
  <si>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</si>
  <si>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</si>
  <si>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</si>
  <si>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</si>
  <si>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</si>
  <si>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</si>
  <si>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</si>
  <si>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</si>
  <si>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</si>
  <si>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</si>
  <si>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</si>
  <si>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</si>
  <si>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</si>
  <si>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</si>
  <si>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</si>
  <si>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</si>
  <si>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</si>
  <si>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</si>
  <si>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</si>
  <si>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</si>
  <si>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</si>
  <si>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</si>
  <si>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</si>
  <si>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</si>
  <si>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</si>
  <si>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</si>
  <si>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</si>
  <si>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</si>
  <si>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</si>
  <si>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</si>
  <si>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</si>
  <si>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</si>
  <si>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</si>
  <si>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</si>
  <si>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</si>
  <si>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</si>
  <si>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</si>
  <si>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</si>
  <si>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</si>
  <si>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</si>
  <si>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</si>
  <si>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</si>
  <si>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</si>
  <si>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</si>
  <si>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</si>
  <si>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</si>
  <si>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</si>
  <si>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</si>
  <si>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</si>
  <si>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</si>
  <si>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</si>
  <si>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</si>
  <si>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</si>
  <si>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</si>
  <si>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</si>
  <si>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</si>
  <si>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</si>
  <si>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</si>
  <si>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</si>
  <si>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</si>
  <si>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</si>
  <si>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</si>
  <si>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</si>
  <si>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</si>
  <si>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</si>
  <si>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</si>
  <si>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</si>
  <si>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</si>
  <si>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</si>
  <si>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</si>
  <si>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</si>
  <si>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</si>
  <si>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</si>
  <si>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</si>
  <si>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</si>
  <si>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</si>
  <si>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</si>
  <si>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</si>
  <si>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</si>
  <si>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</si>
  <si>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</si>
  <si>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</si>
  <si>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</si>
  <si>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</si>
  <si>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</si>
  <si>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</si>
  <si>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</si>
  <si>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</si>
  <si>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</si>
  <si>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</si>
  <si>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</si>
  <si>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</si>
  <si>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</si>
  <si>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</si>
  <si>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</si>
  <si>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</si>
  <si>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</si>
  <si>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</si>
  <si>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</si>
  <si>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</si>
  <si>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</si>
  <si>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</si>
  <si>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</si>
  <si>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</si>
  <si>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</si>
  <si>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</si>
  <si>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</si>
  <si>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</si>
  <si>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</si>
  <si>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</si>
  <si>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</si>
  <si>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</si>
  <si>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</si>
  <si>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</si>
  <si>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</si>
  <si>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</si>
  <si>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</si>
  <si>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</si>
  <si>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</si>
  <si>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</si>
  <si>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</si>
  <si>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</si>
  <si>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</si>
  <si>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</si>
  <si>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</si>
  <si>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</si>
  <si>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</si>
  <si>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</si>
  <si>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</si>
  <si>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</si>
  <si>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</si>
  <si>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</si>
  <si>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</si>
  <si>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</si>
  <si>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</si>
  <si>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</si>
  <si>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</si>
  <si>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</si>
  <si>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</si>
  <si>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</si>
  <si>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</si>
  <si>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</si>
  <si>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</si>
  <si>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</si>
  <si>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</si>
  <si>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</si>
  <si>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</si>
  <si>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</si>
  <si>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</si>
  <si>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</si>
  <si>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</si>
  <si>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</si>
  <si>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</si>
  <si>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</si>
  <si>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</si>
  <si>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</si>
  <si>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</si>
  <si>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</si>
  <si>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</si>
  <si>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</si>
  <si>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</si>
  <si>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</si>
  <si>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</si>
  <si>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</si>
  <si>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</si>
  <si>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</si>
  <si>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</si>
  <si>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</si>
  <si>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</si>
  <si>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</si>
  <si>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</si>
  <si>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</si>
  <si>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</si>
  <si>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</si>
  <si>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</si>
  <si>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</si>
  <si>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</si>
  <si>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</si>
  <si>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</si>
  <si>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</si>
  <si>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</si>
  <si>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</si>
  <si>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</si>
  <si>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</si>
  <si>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</si>
  <si>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</si>
  <si>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</si>
  <si>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</si>
  <si>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</si>
  <si>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</si>
  <si>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</si>
  <si>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</si>
  <si>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</si>
  <si>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</si>
  <si>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</si>
  <si>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</si>
  <si>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</si>
  <si>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</si>
  <si>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</si>
  <si>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</si>
  <si>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</si>
  <si>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</si>
  <si>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</si>
  <si>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</si>
  <si>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</si>
  <si>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</si>
  <si>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</si>
  <si>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</si>
  <si>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</si>
  <si>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</si>
  <si>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</si>
  <si>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</si>
  <si>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</si>
  <si>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</si>
  <si>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</si>
  <si>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</si>
  <si>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</si>
  <si>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</si>
  <si>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</si>
  <si>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</si>
  <si>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</si>
  <si>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</si>
  <si>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</si>
  <si>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</si>
  <si>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</si>
  <si>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</si>
  <si>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</si>
  <si>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</si>
  <si>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</si>
  <si>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</si>
  <si>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</si>
  <si>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</si>
  <si>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</si>
  <si>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</si>
  <si>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</si>
  <si>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</si>
  <si>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</si>
  <si>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</si>
  <si>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</si>
  <si>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</si>
  <si>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</si>
  <si>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</si>
  <si>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</si>
  <si>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</si>
  <si>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</si>
  <si>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</si>
  <si>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</si>
  <si>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</si>
  <si>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</si>
  <si>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</si>
  <si>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</si>
  <si>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</si>
  <si>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</si>
  <si>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</si>
  <si>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</si>
  <si>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</si>
  <si>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</si>
  <si>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</si>
  <si>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</si>
  <si>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</si>
  <si>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</si>
  <si>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</si>
  <si>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</si>
  <si>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</si>
  <si>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</si>
  <si>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</si>
  <si>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</si>
  <si>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</si>
  <si>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</si>
  <si>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</si>
  <si>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</si>
  <si>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</si>
  <si>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</si>
  <si>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</si>
  <si>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</si>
  <si>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</si>
  <si>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</si>
  <si>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</si>
  <si>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</si>
  <si>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</si>
  <si>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</si>
  <si>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</si>
  <si>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</si>
  <si>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</si>
  <si>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</si>
  <si>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</si>
  <si>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</si>
  <si>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</si>
  <si>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</si>
  <si>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</si>
  <si>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</si>
  <si>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</si>
  <si>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</si>
  <si>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</si>
  <si>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</si>
  <si>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</si>
  <si>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</si>
  <si>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</si>
  <si>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</si>
  <si>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</si>
  <si>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</si>
  <si>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</si>
  <si>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</si>
  <si>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</si>
  <si>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</si>
  <si>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</si>
  <si>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</si>
  <si>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</si>
  <si>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</si>
  <si>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</si>
  <si>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</si>
  <si>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</si>
  <si>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</si>
  <si>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</si>
  <si>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</si>
  <si>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</si>
  <si>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</si>
  <si>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</si>
  <si>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</si>
  <si>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</si>
  <si>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</si>
  <si>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</si>
  <si>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</si>
  <si>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</si>
  <si>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</si>
  <si>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</si>
  <si>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</si>
  <si>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</si>
  <si>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</si>
  <si>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</si>
  <si>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</si>
  <si>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</si>
  <si>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</si>
  <si>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</si>
  <si>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</si>
  <si>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</si>
  <si>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</si>
  <si>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</si>
  <si>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</si>
  <si>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</si>
  <si>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</si>
  <si>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</si>
  <si>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</si>
  <si>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</si>
  <si>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</si>
  <si>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</si>
  <si>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</si>
  <si>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</si>
  <si>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</si>
  <si>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</si>
  <si>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</si>
  <si>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</si>
  <si>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</si>
  <si>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</si>
  <si>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</si>
  <si>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</si>
  <si>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</si>
  <si>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</si>
  <si>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</si>
  <si>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</si>
  <si>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</si>
  <si>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</si>
  <si>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</si>
  <si>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</si>
  <si>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</si>
  <si>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</si>
  <si>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</si>
  <si>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</si>
  <si>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</si>
  <si>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</si>
  <si>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</si>
  <si>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</si>
  <si>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</si>
  <si>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</si>
  <si>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</si>
  <si>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</si>
  <si>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</si>
  <si>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</si>
  <si>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</si>
  <si>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</si>
  <si>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</si>
  <si>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</si>
  <si>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</si>
  <si>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</si>
  <si>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</si>
  <si>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</si>
  <si>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</si>
  <si>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</si>
  <si>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</si>
  <si>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</si>
  <si>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</si>
  <si>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</si>
  <si>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</si>
  <si>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</si>
  <si>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</si>
  <si>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</si>
  <si>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</si>
  <si>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</si>
  <si>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</si>
  <si>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</si>
  <si>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</si>
  <si>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</si>
  <si>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</si>
  <si>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</si>
  <si>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</si>
  <si>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</si>
  <si>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</si>
  <si>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</si>
  <si>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</si>
  <si>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</si>
  <si>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</si>
  <si>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</si>
  <si>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</si>
  <si>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</si>
  <si>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</si>
  <si>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</si>
  <si>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</si>
  <si>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</si>
  <si>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</si>
  <si>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</si>
  <si>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</si>
  <si>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</si>
  <si>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</si>
  <si>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</si>
  <si>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</si>
  <si>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</si>
  <si>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</si>
  <si>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</si>
  <si>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</si>
  <si>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</si>
  <si>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</si>
  <si>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</si>
  <si>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</si>
  <si>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</si>
  <si>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</si>
  <si>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</si>
  <si>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</si>
  <si>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</si>
  <si>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</si>
  <si>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</si>
  <si>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</si>
  <si>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</si>
  <si>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</si>
  <si>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</si>
  <si>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</si>
  <si>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</si>
  <si>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</si>
  <si>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</si>
  <si>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</si>
  <si>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</si>
  <si>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</si>
  <si>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</si>
  <si>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</si>
  <si>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</si>
  <si>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</si>
  <si>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</si>
  <si>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</si>
  <si>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</si>
  <si>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</si>
  <si>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</si>
  <si>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</si>
  <si>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</si>
  <si>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</si>
  <si>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</si>
  <si>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</si>
  <si>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</si>
  <si>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</si>
  <si>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</si>
  <si>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</si>
  <si>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</si>
  <si>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</si>
  <si>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</si>
  <si>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</si>
  <si>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</si>
  <si>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</si>
  <si>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</si>
  <si>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</si>
  <si>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</si>
  <si>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</si>
  <si>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</si>
  <si>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</si>
  <si>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</si>
  <si>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</si>
  <si>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</si>
  <si>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</si>
  <si>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</si>
  <si>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</si>
  <si>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</si>
  <si>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</si>
  <si>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</si>
  <si>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</si>
  <si>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</si>
  <si>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</si>
  <si>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</si>
  <si>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</si>
  <si>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</si>
  <si>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</si>
  <si>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</si>
  <si>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</si>
  <si>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</si>
  <si>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</si>
  <si>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</si>
  <si>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</si>
  <si>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</si>
  <si>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</si>
  <si>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</si>
  <si>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</si>
  <si>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</si>
  <si>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</si>
  <si>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</si>
  <si>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</si>
  <si>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</si>
  <si>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</si>
  <si>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</si>
  <si>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</si>
  <si>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</si>
  <si>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</si>
  <si>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</si>
  <si>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</si>
  <si>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</si>
  <si>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</si>
  <si>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</si>
  <si>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</si>
  <si>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</si>
  <si>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</si>
  <si>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</si>
  <si>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</si>
  <si>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</si>
  <si>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</si>
  <si>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</si>
  <si>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</si>
  <si>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</si>
  <si>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</si>
  <si>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</si>
  <si>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</si>
  <si>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</si>
  <si>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</si>
  <si>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</si>
  <si>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</si>
  <si>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</si>
  <si>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</si>
  <si>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</si>
  <si>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</si>
  <si>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</si>
  <si>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</si>
  <si>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</si>
  <si>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</si>
  <si>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</si>
  <si>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</si>
  <si>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</si>
  <si>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</si>
  <si>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</si>
  <si>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</si>
  <si>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</si>
  <si>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</si>
  <si>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</si>
  <si>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</si>
  <si>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</si>
  <si>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</si>
  <si>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</si>
  <si>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</si>
  <si>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</si>
  <si>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</si>
  <si>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</si>
  <si>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</si>
  <si>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</si>
  <si>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</si>
  <si>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</si>
  <si>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</si>
  <si>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</si>
  <si>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</si>
  <si>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</si>
  <si>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</si>
  <si>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</si>
  <si>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</si>
  <si>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</si>
  <si>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</si>
  <si>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</si>
  <si>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</si>
  <si>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</si>
  <si>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</si>
  <si>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</si>
  <si>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</si>
  <si>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</si>
  <si>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</si>
  <si>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</si>
  <si>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</si>
  <si>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</si>
  <si>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</si>
  <si>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</si>
  <si>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</si>
  <si>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</si>
  <si>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</si>
  <si>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</si>
  <si>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</si>
  <si>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</si>
  <si>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</si>
  <si>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</si>
  <si>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</si>
  <si>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</si>
  <si>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</si>
  <si>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</si>
  <si>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</si>
  <si>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</si>
  <si>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</si>
  <si>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</si>
  <si>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</si>
  <si>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</si>
  <si>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</si>
  <si>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</si>
  <si>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</si>
  <si>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</si>
  <si>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</si>
  <si>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</si>
  <si>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</si>
  <si>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</si>
  <si>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</si>
  <si>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</si>
  <si>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</si>
  <si>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</si>
  <si>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</si>
  <si>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</si>
  <si>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</si>
  <si>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</si>
  <si>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</si>
  <si>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</si>
  <si>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</si>
  <si>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</si>
  <si>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</si>
  <si>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</si>
  <si>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</si>
  <si>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</si>
  <si>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</si>
  <si>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</si>
  <si>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</si>
  <si>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</si>
  <si>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</si>
  <si>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</si>
  <si>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</si>
  <si>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</si>
  <si>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</si>
  <si>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</si>
  <si>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</si>
  <si>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</si>
  <si>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</si>
  <si>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</si>
  <si>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</si>
  <si>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</si>
  <si>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</si>
  <si>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</si>
  <si>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</si>
  <si>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</si>
  <si>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</si>
  <si>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</si>
  <si>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</si>
  <si>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</si>
  <si>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</si>
  <si>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</si>
  <si>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</si>
  <si>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</si>
  <si>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</si>
  <si>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</si>
  <si>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</si>
  <si>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</si>
  <si>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</si>
  <si>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</si>
  <si>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</si>
  <si>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</si>
  <si>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</si>
  <si>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</si>
  <si>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</si>
  <si>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</si>
  <si>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</si>
  <si>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</si>
  <si>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</si>
  <si>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</si>
  <si>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</si>
  <si>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</si>
  <si>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</si>
  <si>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</si>
  <si>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</si>
  <si>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</si>
  <si>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</si>
  <si>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</si>
  <si>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</si>
  <si>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</si>
  <si>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</si>
  <si>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</si>
  <si>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</si>
  <si>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</si>
  <si>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</si>
  <si>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</si>
  <si>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</si>
  <si>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</si>
  <si>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</si>
  <si>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</si>
  <si>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</si>
  <si>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</si>
  <si>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</si>
  <si>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</si>
  <si>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</si>
  <si>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</si>
  <si>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</si>
  <si>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</si>
  <si>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</si>
  <si>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</si>
  <si>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</si>
  <si>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</si>
  <si>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</si>
  <si>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</si>
  <si>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</si>
  <si>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</si>
  <si>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</si>
  <si>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</si>
  <si>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</si>
  <si>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</si>
  <si>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</si>
  <si>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</si>
  <si>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</si>
  <si>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</si>
  <si>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</si>
  <si>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</si>
  <si>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</si>
  <si>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</si>
  <si>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</si>
  <si>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</si>
  <si>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</si>
  <si>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</si>
  <si>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</si>
  <si>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</si>
  <si>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</si>
  <si>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</si>
  <si>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</si>
  <si>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</si>
  <si>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</si>
  <si>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</si>
  <si>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</si>
  <si>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</si>
  <si>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</si>
  <si>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</si>
  <si>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</si>
  <si>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</si>
  <si>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</si>
  <si>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</si>
  <si>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</si>
  <si>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</si>
  <si>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</si>
  <si>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</si>
  <si>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</si>
  <si>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</si>
  <si>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</si>
  <si>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</si>
  <si>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</si>
  <si>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</si>
  <si>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</si>
  <si>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</si>
  <si>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</si>
  <si>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</si>
  <si>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</si>
  <si>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</si>
  <si>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</si>
  <si>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</si>
  <si>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</si>
  <si>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</si>
  <si>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</si>
  <si>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</si>
  <si>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</si>
  <si>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</si>
  <si>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</si>
  <si>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</si>
  <si>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</si>
  <si>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</si>
  <si>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</si>
  <si>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</si>
  <si>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</si>
  <si>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</si>
  <si>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</si>
  <si>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</si>
  <si>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</si>
  <si>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</si>
  <si>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</si>
  <si>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</si>
  <si>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</si>
  <si>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</si>
  <si>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</si>
  <si>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</si>
  <si>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</si>
  <si>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</si>
  <si>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</si>
  <si>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</si>
  <si>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</si>
  <si>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</si>
  <si>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</si>
  <si>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</si>
  <si>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</si>
  <si>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</si>
  <si>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</si>
  <si>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</si>
  <si>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</si>
  <si>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</si>
  <si>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</si>
  <si>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</si>
  <si>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</si>
  <si>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</si>
  <si>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</si>
  <si>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</si>
  <si>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</si>
  <si>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</si>
  <si>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</si>
  <si>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</si>
  <si>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</si>
  <si>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</si>
  <si>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</si>
  <si>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</si>
  <si>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</si>
  <si>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</si>
  <si>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</si>
  <si>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</si>
  <si>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</si>
  <si>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</si>
  <si>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</si>
  <si>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</si>
  <si>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</si>
  <si>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</si>
  <si>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</si>
  <si>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</si>
  <si>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</si>
  <si>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</si>
  <si>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</si>
  <si>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</si>
  <si>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</si>
  <si>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</si>
  <si>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</si>
  <si>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</si>
  <si>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</si>
  <si>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</si>
  <si>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</si>
  <si>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</si>
  <si>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</si>
  <si>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</si>
  <si>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</si>
  <si>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</si>
  <si>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</si>
  <si>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</si>
  <si>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</si>
  <si>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</si>
  <si>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</si>
  <si>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</si>
  <si>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</si>
  <si>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</si>
  <si>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</si>
  <si>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</si>
  <si>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</si>
  <si>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</si>
  <si>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</si>
  <si>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</si>
  <si>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</si>
  <si>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</si>
  <si>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</si>
  <si>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</si>
  <si>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</si>
  <si>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</si>
  <si>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</si>
  <si>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</si>
  <si>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</si>
  <si>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</si>
  <si>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</si>
  <si>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</si>
  <si>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</si>
  <si>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</si>
  <si>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</si>
  <si>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</si>
  <si>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</si>
  <si>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</si>
  <si>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</si>
  <si>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</si>
  <si>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</si>
  <si>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</si>
  <si>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</si>
  <si>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</si>
  <si>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</si>
  <si>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</si>
  <si>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</si>
  <si>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</si>
  <si>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</si>
  <si>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</si>
  <si>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</si>
  <si>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</si>
  <si>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</si>
  <si>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</si>
  <si>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</si>
  <si>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</si>
  <si>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</si>
  <si>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</si>
  <si>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</si>
  <si>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</si>
  <si>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</si>
  <si>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</si>
  <si>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</si>
  <si>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</si>
  <si>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</si>
  <si>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</si>
  <si>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</si>
  <si>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</si>
  <si>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</si>
  <si>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</si>
  <si>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</si>
  <si>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</si>
  <si>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</si>
  <si>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</si>
  <si>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</si>
  <si>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</si>
  <si>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</si>
  <si>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</si>
  <si>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</si>
  <si>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</si>
  <si>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</si>
  <si>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</si>
  <si>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</si>
  <si>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</si>
  <si>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</si>
  <si>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</si>
  <si>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</si>
  <si>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</si>
  <si>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</si>
  <si>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</si>
  <si>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</si>
  <si>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</si>
  <si>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</si>
  <si>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</si>
  <si>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</si>
  <si>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</si>
  <si>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</si>
  <si>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</si>
  <si>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</si>
  <si>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</si>
  <si>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</si>
  <si>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</si>
  <si>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</si>
  <si>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</si>
  <si>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</si>
  <si>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</si>
  <si>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</si>
  <si>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</si>
  <si>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</si>
  <si>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</si>
  <si>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</si>
  <si>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</si>
  <si>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</si>
  <si>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</si>
  <si>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</si>
  <si>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</si>
  <si>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</si>
  <si>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</si>
  <si>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</si>
  <si>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</si>
  <si>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</si>
  <si>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</si>
  <si>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</si>
  <si>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</si>
  <si>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</si>
  <si>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</si>
  <si>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</si>
  <si>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</si>
  <si>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</si>
  <si>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</si>
  <si>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</si>
  <si>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</si>
  <si>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</si>
  <si>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</si>
  <si>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</si>
  <si>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</si>
  <si>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</si>
  <si>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</si>
  <si>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</si>
  <si>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</si>
  <si>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</si>
  <si>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</si>
  <si>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</si>
  <si>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</si>
  <si>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</si>
  <si>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</si>
  <si>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</si>
  <si>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</si>
  <si>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</si>
  <si>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</si>
  <si>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</si>
  <si>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</si>
  <si>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</si>
  <si>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</si>
  <si>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</si>
  <si>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</si>
  <si>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</si>
  <si>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</si>
  <si>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</si>
  <si>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</si>
  <si>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</si>
  <si>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</si>
  <si>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</si>
  <si>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</si>
  <si>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</si>
  <si>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</si>
  <si>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</si>
  <si>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</si>
  <si>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</si>
  <si>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</si>
  <si>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</si>
  <si>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</si>
  <si>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</si>
  <si>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</si>
  <si>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</si>
  <si>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</si>
  <si>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</si>
  <si>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</si>
  <si>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</si>
  <si>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</si>
  <si>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</si>
  <si>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</si>
  <si>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</si>
  <si>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</si>
  <si>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</si>
  <si>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</si>
  <si>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</si>
  <si>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</si>
  <si>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</si>
  <si>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</si>
  <si>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</si>
  <si>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</si>
  <si>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</si>
  <si>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</si>
  <si>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</si>
  <si>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</si>
  <si>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</si>
  <si>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</si>
  <si>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</si>
  <si>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</si>
  <si>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</si>
  <si>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</si>
  <si>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</si>
  <si>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</si>
  <si>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</si>
  <si>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</si>
  <si>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</si>
  <si>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</si>
  <si>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</si>
  <si>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</si>
  <si>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</si>
  <si>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</si>
  <si>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</si>
  <si>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</si>
  <si>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</si>
  <si>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</si>
  <si>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</si>
  <si>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</si>
  <si>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</si>
  <si>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</si>
  <si>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</si>
  <si>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</si>
  <si>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</si>
  <si>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</si>
  <si>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</si>
  <si>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</si>
  <si>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</si>
  <si>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</si>
  <si>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</si>
  <si>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</si>
  <si>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</si>
  <si>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</si>
  <si>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</si>
  <si>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</si>
  <si>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</si>
  <si>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</si>
  <si>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</si>
  <si>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</si>
  <si>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</si>
  <si>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</si>
  <si>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</si>
  <si>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</si>
  <si>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</si>
  <si>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</si>
  <si>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</si>
  <si>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</si>
  <si>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</si>
  <si>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</si>
  <si>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</si>
  <si>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</si>
  <si>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</si>
  <si>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</si>
  <si>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</si>
  <si>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</si>
  <si>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</si>
  <si>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</si>
  <si>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</si>
  <si>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</si>
  <si>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</si>
  <si>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</si>
  <si>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</si>
  <si>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</si>
  <si>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</si>
  <si>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</si>
  <si>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</si>
  <si>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</si>
  <si>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</si>
  <si>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</si>
  <si>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</si>
  <si>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</si>
  <si>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</si>
  <si>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</si>
  <si>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</si>
  <si>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</si>
  <si>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</si>
  <si>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</si>
  <si>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</si>
  <si>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</si>
  <si>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</si>
  <si>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</si>
  <si>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</si>
  <si>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</si>
  <si>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</si>
  <si>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</si>
  <si>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</si>
  <si>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</si>
  <si>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</si>
  <si>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</si>
  <si>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</si>
  <si>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</si>
  <si>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</si>
  <si>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</si>
  <si>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</si>
  <si>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</si>
  <si>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</si>
  <si>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</si>
  <si>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</si>
  <si>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</si>
  <si>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</si>
  <si>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</si>
  <si>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</si>
  <si>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</si>
  <si>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</si>
  <si>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</si>
  <si>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</si>
  <si>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</si>
  <si>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</si>
  <si>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</si>
  <si>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</si>
  <si>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</si>
  <si>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</si>
  <si>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</si>
  <si>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</si>
  <si>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</si>
  <si>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</si>
  <si>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</si>
  <si>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</si>
  <si>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</si>
  <si>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</si>
  <si>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</si>
  <si>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</si>
  <si>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</si>
  <si>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</si>
  <si>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</si>
  <si>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</si>
  <si>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</si>
  <si>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</si>
  <si>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</si>
  <si>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</si>
  <si>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</si>
  <si>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</si>
  <si>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</si>
  <si>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</si>
  <si>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</si>
  <si>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</si>
  <si>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</si>
  <si>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</si>
  <si>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</si>
  <si>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</si>
  <si>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</si>
  <si>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</si>
  <si>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</si>
  <si>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</si>
  <si>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</si>
  <si>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</si>
  <si>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</si>
  <si>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</si>
  <si>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</si>
  <si>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</si>
  <si>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</si>
  <si>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</si>
  <si>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</si>
  <si>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</si>
  <si>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</si>
  <si>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</si>
  <si>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</si>
  <si>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</si>
  <si>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</si>
  <si>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</si>
  <si>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</si>
  <si>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</si>
  <si>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</si>
  <si>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</si>
  <si>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</si>
  <si>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</si>
  <si>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</si>
  <si>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</si>
  <si>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</si>
  <si>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</si>
  <si>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</si>
  <si>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</si>
  <si>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</si>
  <si>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</si>
  <si>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</si>
  <si>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</si>
  <si>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</si>
  <si>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</si>
  <si>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</si>
  <si>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</si>
  <si>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</si>
  <si>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</si>
  <si>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</si>
  <si>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</si>
  <si>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</si>
  <si>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</si>
  <si>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</si>
  <si>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</si>
  <si>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</si>
  <si>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</si>
  <si>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</si>
  <si>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</si>
  <si>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</si>
  <si>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</si>
  <si>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</si>
  <si>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</si>
  <si>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</si>
  <si>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</si>
  <si>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</si>
  <si>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</si>
  <si>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</si>
  <si>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</si>
  <si>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</si>
  <si>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</si>
  <si>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</si>
  <si>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</si>
  <si>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</si>
  <si>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</si>
  <si>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</si>
  <si>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</si>
  <si>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</si>
  <si>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</si>
  <si>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</si>
  <si>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</si>
  <si>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</si>
  <si>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</si>
  <si>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</si>
  <si>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</si>
  <si>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</si>
  <si>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</si>
  <si>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</si>
  <si>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</si>
  <si>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</si>
  <si>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</si>
  <si>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</si>
  <si>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</si>
  <si>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</si>
  <si>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</si>
  <si>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</si>
  <si>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</si>
  <si>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</si>
  <si>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</si>
  <si>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</si>
  <si>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</si>
  <si>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</si>
  <si>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</si>
  <si>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</si>
  <si>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</si>
  <si>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</si>
  <si>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</si>
  <si>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</si>
  <si>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</si>
  <si>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</si>
  <si>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</si>
  <si>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</si>
  <si>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</si>
  <si>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</si>
  <si>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</si>
  <si>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</si>
  <si>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</si>
  <si>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</si>
  <si>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</si>
  <si>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</si>
  <si>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</si>
  <si>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</si>
  <si>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</si>
  <si>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</si>
  <si>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</si>
  <si>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</si>
  <si>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</si>
  <si>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</si>
  <si>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</si>
  <si>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</si>
  <si>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</si>
  <si>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</si>
  <si>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</si>
  <si>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</si>
  <si>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</si>
  <si>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</si>
  <si>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</si>
  <si>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</si>
  <si>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</si>
  <si>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</si>
  <si>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</si>
  <si>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</si>
  <si>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</si>
  <si>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</si>
  <si>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</si>
  <si>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</si>
  <si>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</si>
  <si>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</si>
  <si>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</si>
  <si>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</si>
  <si>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</si>
  <si>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</si>
  <si>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</si>
  <si>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</si>
  <si>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</si>
  <si>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</si>
  <si>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</si>
  <si>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</si>
  <si>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</si>
  <si>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</si>
  <si>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</si>
  <si>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</si>
  <si>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</si>
  <si>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</si>
  <si>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</si>
  <si>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</si>
  <si>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</si>
  <si>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</si>
  <si>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</si>
  <si>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</si>
  <si>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</si>
  <si>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</si>
  <si>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</si>
  <si>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</si>
  <si>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</si>
  <si>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</si>
  <si>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</si>
  <si>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</si>
  <si>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</si>
  <si>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</si>
  <si>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</si>
  <si>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</si>
  <si>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</si>
  <si>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</si>
  <si>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</si>
  <si>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</si>
  <si>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</si>
  <si>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</si>
  <si>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</si>
  <si>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</si>
  <si>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</si>
  <si>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</si>
  <si>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</si>
  <si>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</si>
  <si>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</si>
  <si>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</si>
  <si>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</si>
  <si>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</si>
  <si>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</si>
  <si>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</si>
  <si>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</si>
  <si>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</si>
  <si>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</si>
  <si>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</si>
  <si>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</si>
  <si>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</si>
  <si>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</si>
  <si>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</si>
  <si>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</si>
  <si>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</si>
  <si>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</si>
  <si>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</si>
  <si>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</si>
  <si>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</si>
  <si>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</si>
  <si>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</si>
  <si>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</si>
  <si>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</si>
  <si>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</si>
  <si>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</si>
  <si>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</si>
  <si>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</si>
  <si>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</si>
  <si>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</si>
  <si>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</si>
  <si>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</si>
  <si>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</si>
  <si>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</si>
  <si>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</si>
  <si>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</si>
  <si>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</si>
  <si>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</si>
  <si>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</si>
  <si>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</si>
  <si>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</si>
  <si>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</si>
  <si>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</si>
  <si>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</si>
  <si>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</si>
  <si>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</si>
  <si>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</si>
  <si>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</si>
  <si>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</si>
  <si>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</si>
  <si>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</si>
  <si>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</si>
  <si>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</si>
  <si>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</si>
  <si>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</si>
  <si>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</si>
  <si>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</si>
  <si>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</si>
  <si>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</si>
  <si>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</si>
  <si>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</si>
  <si>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</si>
  <si>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</si>
  <si>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</si>
  <si>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</si>
  <si>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</si>
  <si>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</si>
  <si>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</si>
  <si>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</si>
  <si>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</si>
  <si>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</si>
  <si>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</si>
  <si>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</si>
  <si>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</si>
  <si>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</si>
  <si>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</si>
  <si>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</si>
  <si>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</si>
  <si>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</si>
  <si>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</si>
  <si>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</si>
  <si>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</si>
  <si>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</si>
  <si>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</si>
  <si>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</si>
  <si>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</si>
  <si>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</si>
  <si>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</si>
  <si>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</si>
  <si>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</si>
  <si>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</si>
  <si>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</si>
  <si>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</si>
  <si>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</si>
  <si>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</si>
  <si>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</si>
  <si>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</si>
  <si>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</si>
  <si>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</si>
  <si>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</si>
  <si>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</si>
  <si>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</si>
  <si>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</si>
  <si>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</si>
  <si>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</si>
  <si>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</si>
  <si>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</si>
  <si>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</si>
  <si>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</si>
  <si>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</si>
  <si>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</si>
  <si>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</si>
  <si>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</si>
  <si>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</si>
  <si>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</si>
  <si>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</si>
  <si>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</si>
  <si>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</si>
  <si>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</si>
  <si>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</si>
  <si>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</si>
  <si>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</si>
  <si>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</si>
  <si>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</si>
  <si>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</si>
  <si>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</si>
  <si>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</si>
  <si>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</si>
  <si>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</si>
  <si>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</si>
  <si>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</si>
  <si>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</si>
  <si>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</si>
  <si>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</si>
  <si>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</si>
  <si>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</si>
  <si>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</si>
  <si>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</si>
  <si>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</si>
  <si>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</si>
  <si>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</si>
  <si>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</si>
  <si>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</si>
  <si>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</si>
  <si>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</si>
  <si>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</si>
  <si>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</si>
  <si>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</si>
  <si>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</si>
  <si>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</si>
  <si>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</si>
  <si>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</si>
  <si>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</si>
  <si>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</si>
  <si>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</si>
  <si>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</si>
  <si>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</si>
  <si>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</si>
  <si>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</si>
  <si>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</si>
  <si>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</si>
  <si>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</si>
  <si>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</si>
  <si>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</si>
  <si>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</si>
  <si>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</si>
  <si>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</si>
  <si>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</si>
  <si>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</si>
  <si>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</si>
  <si>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</si>
  <si>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</si>
  <si>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</si>
  <si>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</si>
  <si>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</si>
  <si>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</si>
  <si>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</si>
  <si>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</si>
  <si>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</si>
  <si>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</si>
  <si>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</si>
  <si>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</si>
  <si>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</si>
  <si>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</si>
  <si>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</si>
  <si>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</si>
  <si>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</si>
  <si>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</si>
  <si>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</si>
  <si>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</si>
  <si>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</si>
  <si>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</si>
  <si>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</si>
  <si>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</si>
  <si>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</si>
  <si>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</si>
  <si>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</si>
  <si>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</si>
  <si>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</si>
  <si>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</si>
  <si>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</si>
  <si>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</si>
  <si>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</si>
  <si>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</si>
  <si>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</si>
  <si>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</si>
  <si>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</si>
  <si>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</si>
  <si>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</si>
  <si>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</si>
  <si>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</si>
  <si>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</si>
  <si>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</si>
  <si>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</si>
  <si>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</si>
  <si>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</si>
  <si>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</si>
  <si>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</si>
  <si>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</si>
  <si>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</si>
  <si>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</si>
  <si>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</si>
  <si>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</si>
  <si>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</si>
  <si>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</si>
  <si>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</si>
  <si>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</si>
  <si>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</si>
  <si>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</si>
  <si>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</si>
  <si>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</si>
  <si>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</si>
  <si>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</si>
  <si>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</si>
  <si>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</si>
  <si>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</si>
  <si>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</si>
  <si>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</si>
  <si>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</si>
  <si>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</si>
  <si>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</si>
  <si>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</si>
  <si>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</si>
  <si>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</si>
  <si>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</si>
  <si>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</si>
  <si>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</si>
  <si>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</si>
  <si>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</si>
  <si>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</si>
  <si>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</si>
  <si>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</si>
  <si>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</si>
  <si>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</si>
  <si>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</si>
  <si>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</si>
  <si>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</si>
  <si>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</si>
  <si>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</si>
  <si>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</si>
  <si>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</si>
  <si>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</si>
  <si>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</si>
  <si>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</si>
  <si>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</si>
  <si>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</si>
  <si>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</si>
  <si>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</si>
  <si>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</si>
  <si>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</si>
  <si>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</si>
  <si>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</si>
  <si>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</si>
  <si>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</si>
  <si>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</si>
  <si>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</si>
  <si>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</si>
  <si>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</si>
  <si>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</si>
  <si>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</si>
  <si>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</si>
  <si>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</si>
  <si>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</si>
  <si>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</si>
  <si>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</si>
  <si>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</si>
  <si>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</si>
  <si>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</si>
  <si>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</si>
  <si>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</si>
  <si>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</si>
  <si>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</si>
  <si>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</si>
  <si>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</si>
  <si>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</si>
  <si>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</si>
  <si>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</si>
  <si>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</si>
  <si>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</si>
  <si>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</si>
  <si>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</si>
  <si>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</si>
  <si>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</si>
  <si>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</si>
  <si>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</si>
  <si>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</si>
  <si>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</si>
  <si>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</si>
  <si>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</si>
  <si>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</si>
  <si>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</si>
  <si>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</si>
  <si>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</si>
  <si>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</si>
  <si>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</si>
  <si>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</si>
  <si>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</si>
  <si>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</si>
  <si>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</si>
  <si>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</si>
  <si>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</si>
  <si>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</si>
  <si>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</si>
  <si>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</si>
  <si>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</si>
  <si>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</si>
  <si>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</si>
  <si>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</si>
  <si>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</si>
  <si>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</si>
  <si>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</si>
  <si>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</si>
  <si>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</si>
  <si>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</si>
  <si>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</si>
  <si>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</si>
  <si>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</si>
  <si>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</si>
  <si>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</si>
  <si>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</si>
  <si>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</si>
  <si>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</si>
  <si>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</si>
  <si>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</si>
  <si>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</si>
  <si>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</si>
  <si>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</si>
  <si>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</si>
  <si>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</si>
  <si>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</si>
  <si>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</si>
  <si>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</si>
  <si>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</si>
  <si>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</si>
  <si>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</si>
  <si>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</si>
  <si>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</si>
  <si>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</si>
  <si>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</si>
  <si>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</si>
  <si>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</si>
  <si>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</si>
  <si>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</si>
  <si>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</si>
  <si>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</si>
  <si>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</si>
  <si>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</si>
  <si>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</si>
  <si>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</si>
  <si>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</si>
  <si>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</si>
  <si>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</si>
  <si>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</si>
  <si>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</si>
  <si>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</si>
  <si>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</si>
  <si>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</si>
  <si>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</si>
  <si>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</si>
  <si>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</si>
  <si>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</si>
  <si>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</si>
  <si>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</si>
  <si>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</si>
  <si>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</si>
  <si>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</si>
  <si>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</si>
  <si>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</si>
  <si>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</si>
  <si>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</si>
  <si>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</si>
  <si>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</si>
  <si>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</si>
  <si>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</si>
  <si>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</si>
  <si>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</si>
  <si>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</si>
  <si>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</si>
  <si>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</si>
  <si>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</si>
  <si>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</si>
  <si>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</si>
  <si>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</si>
  <si>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</si>
  <si>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</si>
  <si>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</si>
  <si>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</si>
  <si>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</si>
  <si>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</si>
  <si>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</si>
  <si>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</si>
  <si>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</si>
  <si>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</si>
  <si>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</si>
  <si>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</si>
  <si>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</si>
  <si>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</si>
  <si>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</si>
  <si>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</si>
  <si>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</si>
  <si>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</si>
  <si>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</si>
  <si>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</si>
  <si>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</si>
  <si>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</si>
  <si>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</si>
  <si>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</si>
  <si>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</si>
  <si>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</si>
  <si>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</si>
  <si>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</si>
  <si>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</si>
  <si>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</si>
  <si>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</si>
  <si>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</si>
  <si>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</si>
  <si>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</si>
  <si>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</si>
  <si>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</si>
  <si>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</si>
  <si>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</si>
  <si>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</si>
  <si>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</si>
  <si>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</si>
  <si>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</si>
  <si>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</si>
  <si>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</si>
  <si>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</si>
  <si>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</si>
  <si>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</si>
  <si>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</si>
  <si>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</si>
  <si>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</si>
  <si>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</si>
  <si>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</si>
  <si>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</si>
  <si>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</si>
  <si>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</si>
  <si>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</si>
  <si>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</si>
  <si>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</si>
  <si>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</si>
  <si>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</si>
  <si>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</si>
  <si>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</si>
  <si>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</si>
  <si>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</si>
  <si>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</si>
  <si>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</si>
  <si>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</si>
  <si>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</si>
  <si>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</si>
  <si>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</si>
  <si>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</si>
  <si>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</si>
  <si>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</si>
  <si>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</si>
  <si>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</si>
  <si>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</si>
  <si>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</si>
  <si>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</si>
  <si>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</si>
  <si>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</si>
  <si>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</si>
  <si>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</si>
  <si>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</si>
  <si>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</si>
  <si>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</si>
  <si>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</si>
  <si>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</si>
  <si>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</si>
  <si>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</si>
  <si>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</si>
  <si>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</si>
  <si>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</si>
  <si>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</si>
  <si>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</si>
  <si>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</si>
  <si>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</si>
  <si>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</si>
  <si>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</si>
  <si>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</si>
  <si>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</si>
  <si>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</si>
  <si>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</si>
  <si>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</si>
  <si>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</si>
  <si>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</si>
  <si>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</si>
  <si>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</si>
  <si>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</si>
  <si>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</si>
  <si>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</si>
  <si>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</si>
  <si>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</si>
  <si>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</si>
  <si>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</si>
  <si>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</si>
  <si>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</si>
  <si>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</si>
  <si>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</si>
  <si>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</si>
  <si>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</si>
  <si>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</si>
  <si>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</si>
  <si>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</si>
  <si>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</si>
  <si>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</si>
  <si>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</si>
  <si>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</si>
  <si>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</si>
  <si>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</si>
  <si>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</si>
  <si>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</si>
  <si>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</si>
  <si>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</si>
  <si>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</si>
  <si>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</si>
  <si>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</si>
  <si>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</si>
  <si>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</si>
  <si>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</si>
  <si>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</si>
  <si>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</si>
  <si>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</si>
  <si>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</si>
  <si>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</si>
  <si>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</si>
  <si>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</si>
  <si>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</si>
  <si>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</si>
  <si>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</si>
  <si>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</si>
  <si>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</si>
  <si>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</si>
  <si>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</si>
  <si>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</si>
  <si>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</si>
  <si>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</si>
  <si>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</si>
  <si>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</si>
  <si>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</si>
  <si>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</si>
  <si>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</si>
  <si>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</si>
  <si>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</si>
  <si>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</si>
  <si>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</si>
  <si>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</si>
  <si>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</si>
  <si>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</si>
  <si>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</si>
  <si>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</si>
  <si>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</si>
  <si>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</si>
  <si>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</si>
  <si>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</si>
  <si>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</si>
  <si>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</si>
  <si>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</si>
  <si>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</si>
  <si>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</si>
  <si>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</si>
  <si>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</si>
  <si>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</si>
  <si>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</si>
  <si>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</si>
  <si>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</si>
  <si>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</si>
  <si>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</si>
  <si>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</si>
  <si>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</si>
  <si>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</si>
  <si>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</si>
  <si>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</si>
  <si>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</si>
  <si>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</si>
  <si>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</si>
  <si>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</si>
  <si>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</si>
  <si>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</si>
  <si>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</si>
  <si>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</si>
  <si>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</si>
  <si>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</si>
  <si>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</si>
  <si>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</si>
  <si>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</si>
  <si>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</si>
  <si>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</si>
  <si>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</si>
  <si>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</si>
  <si>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</si>
  <si>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</si>
  <si>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</si>
  <si>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</si>
  <si>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</si>
  <si>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</si>
  <si>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</si>
  <si>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</si>
  <si>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</si>
  <si>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</si>
  <si>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</si>
  <si>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</si>
  <si>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</si>
  <si>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</si>
  <si>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</si>
  <si>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</si>
  <si>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</si>
  <si>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</si>
  <si>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</si>
  <si>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</si>
  <si>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</si>
  <si>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</si>
  <si>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</si>
  <si>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</si>
  <si>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</si>
  <si>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</si>
  <si>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</si>
  <si>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</si>
  <si>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</si>
  <si>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</si>
  <si>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</si>
  <si>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</si>
  <si>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</si>
  <si>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</si>
  <si>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</si>
  <si>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</si>
  <si>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</si>
  <si>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</si>
  <si>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</si>
  <si>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</si>
  <si>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</si>
  <si>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</si>
  <si>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</si>
  <si>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</si>
  <si>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</si>
  <si>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</si>
  <si>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</si>
  <si>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</si>
  <si>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</si>
  <si>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</si>
  <si>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</si>
  <si>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</si>
  <si>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</si>
  <si>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</si>
  <si>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</si>
  <si>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</si>
  <si>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</si>
  <si>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</si>
  <si>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</si>
  <si>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</si>
  <si>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</si>
  <si>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</si>
  <si>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</si>
  <si>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</si>
  <si>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</si>
  <si>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</si>
  <si>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</si>
  <si>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</si>
  <si>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</si>
  <si>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</si>
  <si>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</si>
  <si>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</si>
  <si>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</si>
  <si>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</si>
  <si>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</si>
  <si>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</si>
  <si>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</si>
  <si>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</si>
  <si>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</si>
  <si>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</si>
  <si>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</si>
  <si>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</si>
  <si>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</si>
  <si>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</si>
  <si>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</si>
  <si>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</si>
  <si>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</si>
  <si>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</si>
  <si>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</si>
  <si>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</si>
  <si>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</si>
  <si>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</si>
  <si>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</si>
  <si>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</si>
  <si>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</si>
  <si>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</si>
  <si>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</si>
  <si>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</si>
  <si>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</si>
  <si>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</si>
  <si>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</si>
  <si>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</si>
  <si>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</si>
  <si>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</si>
  <si>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</si>
  <si>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</si>
  <si>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</si>
  <si>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</si>
  <si>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</si>
  <si>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</si>
  <si>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</si>
  <si>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</si>
  <si>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</si>
  <si>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</si>
  <si>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</si>
  <si>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</si>
  <si>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</si>
  <si>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</si>
  <si>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</si>
  <si>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</si>
  <si>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</si>
  <si>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</si>
  <si>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</si>
  <si>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</si>
  <si>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</si>
  <si>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</si>
  <si>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</si>
  <si>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</si>
  <si>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</si>
  <si>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</si>
  <si>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</si>
  <si>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</si>
  <si>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</si>
  <si>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</si>
  <si>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</si>
  <si>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</si>
  <si>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</si>
  <si>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</si>
  <si>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</si>
  <si>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</si>
  <si>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</si>
  <si>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</si>
  <si>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</si>
  <si>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</si>
  <si>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</si>
  <si>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</si>
  <si>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</si>
  <si>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</si>
  <si>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</si>
  <si>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</si>
  <si>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</si>
  <si>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</si>
  <si>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</si>
  <si>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</si>
  <si>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</si>
  <si>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</si>
  <si>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</si>
  <si>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</si>
  <si>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</si>
  <si>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</si>
  <si>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</si>
  <si>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</si>
  <si>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</si>
  <si>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</si>
  <si>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</si>
  <si>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</si>
  <si>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</si>
  <si>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</si>
  <si>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</si>
  <si>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</si>
  <si>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</si>
  <si>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</si>
  <si>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</si>
  <si>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</si>
  <si>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</si>
  <si>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</si>
  <si>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</si>
  <si>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</si>
  <si>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</si>
  <si>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</si>
  <si>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</si>
  <si>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</si>
  <si>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</si>
  <si>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</si>
  <si>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</si>
  <si>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</si>
  <si>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</si>
  <si>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</si>
  <si>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</si>
  <si>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</si>
  <si>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</si>
  <si>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</si>
  <si>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</si>
  <si>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</si>
  <si>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</si>
  <si>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</si>
  <si>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</si>
  <si>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</si>
  <si>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</si>
  <si>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</si>
  <si>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</si>
  <si>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</si>
  <si>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</si>
  <si>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</si>
  <si>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</si>
  <si>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</si>
  <si>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</si>
  <si>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</si>
  <si>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</si>
  <si>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</si>
  <si>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</si>
  <si>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</si>
  <si>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</si>
  <si>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</si>
  <si>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</si>
  <si>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</si>
  <si>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</si>
  <si>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</si>
  <si>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</si>
  <si>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</si>
  <si>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</si>
  <si>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</si>
  <si>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</si>
  <si>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</si>
  <si>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</si>
  <si>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</si>
  <si>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</si>
  <si>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</si>
  <si>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</si>
  <si>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</si>
  <si>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</si>
  <si>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</si>
  <si>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</si>
  <si>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</si>
  <si>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</si>
  <si>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</si>
  <si>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</si>
  <si>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</si>
  <si>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</si>
  <si>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</si>
  <si>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</si>
  <si>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</si>
  <si>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</si>
  <si>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</si>
  <si>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</si>
  <si>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</si>
  <si>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</si>
  <si>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</si>
  <si>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</si>
  <si>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</si>
  <si>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</si>
  <si>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</si>
  <si>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</si>
  <si>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</si>
  <si>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</si>
  <si>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</si>
  <si>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</si>
  <si>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</si>
  <si>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</si>
  <si>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</si>
  <si>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</si>
  <si>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</si>
  <si>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</si>
  <si>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</si>
  <si>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</si>
  <si>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</si>
  <si>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</si>
  <si>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</si>
  <si>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</si>
  <si>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</si>
  <si>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</si>
  <si>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</si>
  <si>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</si>
  <si>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</si>
  <si>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</si>
  <si>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</si>
  <si>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</si>
  <si>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</si>
  <si>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</si>
  <si>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</si>
  <si>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</si>
  <si>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</si>
  <si>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</si>
  <si>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</si>
  <si>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</si>
  <si>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</si>
  <si>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</si>
  <si>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</si>
  <si>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</si>
  <si>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</si>
  <si>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</si>
  <si>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</si>
  <si>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</si>
  <si>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</si>
  <si>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</si>
  <si>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</si>
  <si>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</si>
  <si>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</si>
  <si>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</si>
  <si>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</si>
  <si>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</si>
  <si>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</si>
  <si>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</si>
  <si>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</si>
  <si>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</si>
  <si>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</si>
  <si>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</si>
  <si>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</si>
  <si>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</si>
  <si>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</si>
  <si>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</si>
  <si>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</si>
  <si>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</si>
  <si>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</si>
  <si>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</si>
  <si>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</si>
  <si>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</si>
  <si>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</si>
  <si>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</si>
  <si>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</si>
  <si>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</si>
  <si>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</si>
  <si>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</si>
  <si>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</si>
  <si>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</si>
  <si>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</si>
  <si>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</si>
  <si>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</si>
  <si>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</si>
  <si>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</si>
  <si>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</si>
  <si>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</si>
  <si>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</si>
  <si>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</si>
  <si>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</si>
  <si>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</si>
  <si>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</si>
  <si>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</si>
  <si>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</si>
  <si>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</si>
  <si>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</si>
  <si>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</si>
  <si>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</si>
  <si>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</si>
  <si>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</si>
  <si>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</si>
  <si>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</si>
  <si>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</si>
  <si>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</si>
  <si>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</si>
  <si>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</si>
  <si>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</si>
  <si>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</si>
  <si>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</si>
  <si>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</si>
  <si>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</si>
  <si>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</si>
  <si>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</si>
  <si>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</si>
  <si>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</si>
  <si>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</si>
  <si>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</si>
  <si>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</si>
  <si>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</si>
  <si>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</si>
  <si>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</si>
  <si>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</si>
  <si>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</si>
  <si>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</si>
  <si>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</si>
  <si>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</si>
  <si>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</si>
  <si>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</si>
  <si>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</si>
  <si>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</si>
  <si>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</si>
  <si>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</si>
  <si>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</si>
  <si>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</si>
  <si>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</si>
  <si>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</si>
  <si>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</si>
  <si>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</si>
  <si>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</si>
  <si>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</si>
  <si>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</si>
  <si>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</si>
  <si>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</si>
  <si>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</si>
  <si>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</si>
  <si>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</si>
  <si>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</si>
  <si>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</si>
  <si>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</si>
  <si>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</si>
  <si>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</si>
  <si>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</si>
  <si>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</si>
  <si>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</si>
  <si>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</si>
  <si>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</si>
  <si>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</si>
  <si>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</si>
  <si>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</si>
  <si>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</si>
  <si>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</si>
  <si>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</si>
  <si>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</si>
  <si>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</si>
  <si>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</si>
  <si>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</si>
  <si>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</si>
  <si>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</si>
  <si>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</si>
  <si>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</si>
  <si>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</si>
  <si>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</si>
  <si>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</si>
  <si>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</si>
  <si>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</si>
  <si>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</si>
  <si>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</si>
  <si>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</si>
  <si>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</si>
  <si>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</si>
  <si>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</si>
  <si>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</si>
  <si>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</si>
  <si>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</si>
  <si>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</si>
  <si>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</si>
  <si>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</si>
  <si>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</si>
  <si>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</si>
  <si>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</si>
  <si>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</si>
  <si>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</si>
  <si>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</si>
  <si>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</si>
  <si>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</si>
  <si>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</si>
  <si>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</si>
  <si>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</si>
  <si>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</si>
  <si>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</si>
  <si>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</si>
  <si>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</si>
  <si>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</si>
  <si>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</si>
  <si>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</si>
  <si>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</si>
  <si>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</si>
  <si>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</si>
  <si>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</si>
  <si>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</si>
  <si>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</si>
  <si>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</si>
  <si>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</si>
  <si>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</si>
  <si>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</si>
  <si>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</si>
  <si>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</si>
  <si>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</si>
  <si>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</si>
  <si>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</si>
  <si>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</si>
  <si>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</si>
  <si>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</si>
  <si>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</si>
  <si>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</si>
  <si>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</si>
  <si>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</si>
  <si>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</si>
  <si>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</si>
  <si>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</si>
  <si>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</si>
  <si>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</si>
  <si>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</si>
  <si>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</si>
  <si>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</si>
  <si>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</si>
  <si>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</si>
  <si>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</si>
  <si>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</si>
  <si>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</si>
  <si>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</si>
  <si>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</si>
  <si>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</si>
  <si>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</si>
  <si>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</si>
  <si>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</si>
  <si>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</si>
  <si>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</si>
  <si>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</si>
  <si>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</si>
  <si>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</si>
  <si>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</si>
  <si>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</si>
  <si>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</si>
  <si>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</si>
  <si>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</si>
  <si>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</si>
  <si>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</si>
  <si>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</si>
  <si>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</si>
  <si>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</si>
  <si>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</si>
  <si>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</si>
  <si>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</si>
  <si>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</si>
  <si>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</si>
  <si>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</si>
  <si>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</si>
  <si>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</si>
  <si>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</si>
  <si>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</si>
  <si>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</si>
  <si>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</si>
  <si>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</si>
  <si>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</si>
  <si>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</si>
  <si>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</si>
  <si>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</si>
  <si>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</si>
  <si>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</si>
  <si>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</si>
  <si>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</si>
  <si>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</si>
  <si>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</si>
  <si>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</si>
  <si>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</si>
  <si>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</si>
  <si>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</si>
  <si>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</si>
  <si>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</si>
  <si>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</si>
  <si>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</si>
  <si>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</si>
  <si>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</si>
  <si>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</si>
  <si>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</si>
  <si>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</si>
  <si>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</si>
  <si>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</si>
  <si>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</si>
  <si>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</si>
  <si>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</si>
  <si>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</si>
  <si>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</si>
  <si>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</si>
  <si>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</si>
  <si>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</si>
  <si>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</si>
  <si>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</si>
  <si>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</si>
  <si>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</si>
  <si>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</si>
  <si>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</si>
  <si>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</si>
  <si>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</si>
  <si>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</si>
  <si>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</si>
  <si>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</si>
  <si>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</si>
  <si>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</si>
  <si>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</si>
  <si>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</si>
  <si>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</si>
  <si>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</si>
  <si>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</si>
  <si>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</si>
  <si>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</si>
  <si>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</si>
  <si>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</si>
  <si>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</si>
  <si>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</si>
  <si>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</si>
  <si>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</si>
  <si>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</si>
  <si>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</si>
  <si>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</si>
  <si>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</si>
  <si>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</si>
  <si>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</si>
  <si>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</si>
  <si>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</si>
  <si>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</si>
  <si>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</si>
  <si>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</si>
  <si>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</si>
  <si>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</si>
  <si>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</si>
  <si>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</si>
  <si>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</si>
  <si>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</si>
  <si>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</si>
  <si>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</si>
  <si>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</si>
  <si>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</si>
  <si>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</si>
  <si>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</si>
  <si>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</si>
  <si>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</si>
  <si>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</si>
  <si>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</si>
  <si>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</si>
  <si>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</si>
  <si>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</si>
  <si>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</si>
  <si>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</si>
  <si>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</si>
  <si>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</si>
  <si>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</si>
  <si>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</si>
  <si>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</si>
  <si>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</si>
  <si>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</si>
  <si>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</si>
  <si>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</si>
  <si>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</si>
  <si>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</si>
  <si>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</si>
  <si>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</si>
  <si>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</si>
  <si>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</si>
  <si>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</si>
  <si>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</si>
  <si>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</si>
  <si>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</si>
  <si>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</si>
  <si>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</si>
  <si>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</si>
  <si>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</si>
  <si>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</si>
  <si>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</si>
  <si>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</si>
  <si>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</si>
  <si>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</si>
  <si>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</si>
  <si>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</si>
  <si>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</si>
  <si>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</si>
  <si>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</si>
  <si>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</si>
  <si>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</si>
  <si>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</si>
  <si>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</si>
  <si>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</si>
  <si>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</si>
  <si>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</si>
  <si>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</si>
  <si>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</si>
  <si>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</si>
  <si>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</si>
  <si>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</si>
  <si>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</si>
  <si>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</si>
  <si>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</si>
  <si>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</si>
  <si>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</si>
  <si>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</si>
  <si>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</si>
  <si>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</si>
  <si>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</si>
  <si>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</si>
  <si>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</si>
  <si>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</si>
  <si>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</si>
  <si>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</si>
  <si>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</si>
  <si>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</si>
  <si>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</si>
  <si>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</si>
  <si>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</si>
  <si>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</si>
  <si>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</si>
  <si>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</si>
  <si>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</si>
  <si>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</si>
  <si>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</si>
  <si>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</si>
  <si>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</si>
  <si>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</si>
  <si>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</si>
  <si>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</si>
  <si>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</si>
  <si>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</si>
  <si>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</si>
  <si>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</si>
  <si>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</si>
  <si>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</si>
  <si>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</si>
  <si>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</si>
  <si>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</si>
  <si>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</si>
  <si>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</si>
  <si>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</si>
  <si>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</si>
  <si>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</si>
  <si>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</si>
  <si>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</si>
  <si>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</si>
  <si>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</si>
  <si>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</si>
  <si>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</si>
  <si>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</si>
  <si>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</si>
  <si>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</si>
  <si>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</si>
  <si>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</si>
  <si>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</si>
  <si>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</si>
  <si>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</si>
  <si>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</si>
  <si>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</si>
  <si>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</si>
  <si>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</si>
  <si>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</si>
  <si>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</si>
  <si>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</si>
  <si>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</si>
  <si>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</si>
  <si>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</si>
  <si>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</si>
  <si>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</si>
  <si>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</si>
  <si>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</si>
  <si>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</si>
  <si>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</si>
  <si>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</si>
  <si>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</si>
  <si>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</si>
  <si>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</si>
  <si>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</si>
  <si>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</si>
  <si>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</si>
  <si>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</si>
  <si>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</si>
  <si>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</si>
  <si>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</si>
  <si>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</si>
  <si>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</si>
  <si>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</si>
  <si>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</si>
  <si>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</si>
  <si>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</si>
  <si>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</si>
  <si>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</si>
  <si>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</si>
  <si>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</si>
  <si>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</si>
  <si>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</si>
  <si>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</si>
  <si>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</si>
  <si>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</si>
  <si>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</si>
  <si>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</si>
  <si>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</si>
  <si>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</si>
  <si>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</si>
  <si>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</si>
  <si>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</si>
  <si>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</si>
  <si>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</si>
  <si>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</si>
  <si>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</si>
  <si>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</si>
  <si>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</si>
  <si>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</si>
  <si>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</si>
  <si>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</si>
  <si>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</si>
  <si>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</si>
  <si>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</si>
  <si>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</si>
  <si>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</si>
  <si>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</si>
  <si>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</si>
  <si>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</si>
  <si>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</si>
  <si>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</si>
  <si>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</si>
  <si>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</si>
  <si>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</si>
  <si>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</si>
  <si>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</si>
  <si>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</si>
  <si>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</si>
  <si>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</si>
  <si>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</si>
  <si>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</si>
  <si>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</si>
  <si>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</si>
  <si>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</si>
  <si>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</si>
  <si>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</si>
  <si>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</si>
  <si>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</si>
  <si>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</si>
  <si>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</si>
  <si>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</si>
  <si>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</si>
  <si>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</si>
  <si>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</si>
  <si>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</si>
  <si>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</si>
  <si>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</si>
  <si>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</si>
  <si>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</si>
  <si>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</si>
  <si>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</si>
  <si>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</si>
  <si>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</si>
  <si>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</si>
  <si>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</si>
  <si>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</si>
  <si>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</si>
  <si>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</si>
  <si>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</si>
  <si>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</si>
  <si>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</si>
  <si>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</si>
  <si>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</si>
  <si>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</si>
  <si>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</si>
  <si>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</si>
  <si>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</si>
  <si>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</si>
  <si>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</si>
  <si>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</si>
  <si>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</si>
  <si>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</si>
  <si>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</si>
  <si>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</si>
  <si>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</si>
  <si>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</si>
  <si>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</si>
  <si>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</si>
  <si>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</si>
  <si>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</si>
  <si>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</si>
  <si>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</si>
  <si>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</si>
  <si>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</si>
  <si>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</si>
  <si>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</si>
  <si>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</si>
  <si>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</si>
  <si>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</si>
  <si>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</si>
  <si>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</si>
  <si>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</si>
  <si>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</si>
  <si>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</si>
  <si>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</si>
  <si>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</si>
  <si>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</si>
  <si>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</si>
  <si>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</si>
  <si>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</si>
  <si>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</si>
  <si>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</si>
  <si>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</si>
  <si>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</si>
  <si>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</si>
  <si>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</si>
  <si>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</si>
  <si>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</si>
  <si>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</si>
  <si>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</si>
  <si>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</si>
  <si>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</si>
  <si>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</si>
  <si>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</si>
  <si>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</si>
  <si>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</si>
  <si>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</si>
  <si>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</si>
  <si>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</si>
  <si>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</si>
  <si>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</si>
  <si>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</si>
  <si>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</si>
  <si>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</si>
  <si>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</si>
  <si>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</si>
  <si>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</si>
  <si>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</si>
  <si>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</si>
  <si>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</si>
  <si>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</si>
  <si>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</si>
  <si>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</si>
  <si>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</si>
  <si>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</si>
  <si>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</si>
  <si>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</si>
  <si>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</si>
  <si>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</si>
  <si>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</si>
  <si>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</si>
  <si>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</si>
  <si>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</si>
  <si>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</si>
  <si>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</si>
  <si>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</si>
  <si>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</si>
  <si>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</si>
  <si>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</si>
  <si>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</si>
  <si>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</si>
  <si>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</si>
  <si>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</si>
  <si>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</si>
  <si>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</si>
  <si>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</si>
  <si>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</si>
  <si>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</si>
  <si>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</si>
  <si>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</si>
  <si>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</si>
  <si>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</si>
  <si>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</si>
  <si>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</si>
  <si>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</si>
  <si>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</si>
  <si>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</si>
  <si>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</si>
  <si>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</si>
  <si>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</si>
  <si>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</si>
  <si>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</si>
  <si>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</si>
  <si>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</si>
  <si>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</si>
  <si>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</si>
  <si>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</si>
  <si>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</si>
  <si>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</si>
  <si>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</si>
  <si>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</si>
  <si>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</si>
  <si>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</si>
  <si>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</si>
  <si>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</si>
  <si>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</si>
  <si>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</si>
  <si>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</si>
  <si>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</si>
  <si>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</si>
  <si>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</si>
  <si>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</si>
  <si>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</si>
  <si>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</si>
  <si>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</si>
  <si>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</si>
  <si>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</si>
  <si>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</si>
  <si>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</si>
  <si>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</si>
  <si>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</si>
  <si>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</si>
  <si>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</si>
  <si>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</si>
  <si>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</si>
  <si>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</si>
  <si>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</si>
  <si>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</si>
  <si>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</si>
  <si>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</si>
  <si>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</si>
  <si>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</si>
  <si>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</si>
  <si>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</si>
  <si>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</si>
  <si>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</si>
  <si>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</si>
  <si>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</si>
  <si>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</si>
  <si>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</si>
  <si>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</si>
  <si>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</si>
  <si>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</si>
  <si>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</si>
  <si>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</si>
  <si>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</si>
  <si>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</si>
  <si>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</si>
  <si>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</si>
  <si>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</si>
  <si>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</si>
  <si>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</si>
  <si>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</si>
  <si>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</si>
  <si>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</si>
  <si>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</si>
  <si>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</si>
  <si>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</si>
  <si>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</si>
  <si>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</si>
  <si>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</si>
  <si>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</si>
  <si>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</si>
  <si>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</si>
  <si>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</si>
  <si>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</si>
  <si>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</si>
  <si>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</si>
  <si>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</si>
  <si>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</si>
  <si>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</si>
  <si>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</si>
  <si>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</si>
  <si>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</si>
  <si>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</si>
  <si>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</si>
  <si>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</si>
  <si>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</si>
  <si>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</si>
  <si>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</si>
  <si>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</si>
  <si>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</si>
  <si>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</si>
  <si>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</si>
  <si>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</si>
  <si>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</si>
  <si>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</si>
  <si>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</si>
  <si>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</si>
  <si>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</si>
  <si>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</si>
  <si>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</si>
  <si>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</si>
  <si>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</si>
  <si>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</si>
  <si>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</si>
  <si>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</si>
  <si>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</si>
  <si>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</si>
  <si>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</si>
  <si>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</si>
  <si>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</si>
  <si>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</si>
  <si>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</si>
  <si>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</si>
  <si>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</si>
  <si>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</si>
  <si>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</si>
  <si>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</si>
  <si>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</si>
  <si>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</si>
  <si>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</si>
  <si>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</si>
  <si>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</si>
  <si>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</si>
  <si>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</si>
  <si>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</si>
  <si>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</si>
  <si>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</si>
  <si>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</si>
  <si>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</si>
  <si>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</si>
  <si>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</si>
  <si>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</si>
  <si>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</si>
  <si>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</si>
  <si>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</si>
  <si>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</si>
  <si>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</si>
  <si>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</si>
  <si>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</si>
  <si>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</si>
  <si>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</si>
  <si>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</si>
  <si>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</si>
  <si>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</si>
  <si>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</si>
  <si>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</si>
  <si>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</si>
  <si>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</si>
  <si>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</si>
  <si>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</si>
  <si>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</si>
  <si>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</si>
  <si>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</si>
  <si>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</si>
  <si>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</si>
  <si>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</si>
  <si>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</si>
  <si>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</si>
  <si>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</si>
  <si>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</si>
  <si>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</si>
  <si>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</si>
  <si>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</si>
  <si>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</si>
  <si>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</si>
  <si>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</si>
  <si>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</si>
  <si>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</si>
  <si>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</si>
  <si>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</si>
  <si>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</si>
  <si>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</si>
  <si>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</si>
  <si>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</si>
  <si>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</si>
  <si>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</si>
  <si>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</si>
  <si>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</si>
  <si>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</si>
  <si>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</si>
  <si>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</si>
  <si>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</si>
  <si>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</si>
  <si>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</si>
  <si>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</si>
  <si>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</si>
  <si>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</si>
  <si>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</si>
  <si>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</si>
  <si>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</si>
  <si>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</si>
  <si>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</si>
  <si>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</si>
  <si>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</si>
  <si>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</si>
  <si>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</si>
  <si>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</si>
  <si>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</si>
  <si>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</si>
  <si>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</si>
  <si>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</si>
  <si>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</si>
  <si>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</si>
  <si>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</si>
  <si>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</si>
  <si>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</si>
  <si>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</si>
  <si>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</si>
  <si>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</si>
  <si>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</si>
  <si>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</si>
  <si>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</si>
  <si>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</si>
  <si>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</si>
  <si>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</si>
  <si>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</si>
  <si>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</si>
  <si>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</si>
  <si>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</si>
  <si>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</si>
  <si>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</si>
  <si>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</si>
  <si>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</si>
  <si>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</si>
  <si>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</si>
  <si>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</si>
  <si>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</si>
  <si>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</si>
  <si>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</si>
  <si>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</si>
  <si>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</si>
  <si>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</si>
  <si>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</si>
  <si>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</si>
  <si>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</si>
  <si>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</si>
  <si>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</si>
  <si>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</si>
  <si>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</si>
  <si>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</si>
  <si>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</si>
  <si>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</si>
  <si>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</si>
  <si>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</si>
  <si>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</si>
  <si>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</si>
  <si>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</si>
  <si>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</si>
  <si>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</si>
  <si>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</si>
  <si>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</si>
  <si>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</si>
  <si>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</si>
  <si>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</si>
  <si>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</si>
  <si>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</si>
  <si>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</si>
  <si>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</si>
  <si>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</si>
  <si>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</si>
  <si>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</si>
  <si>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</si>
  <si>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</si>
  <si>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</si>
  <si>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</si>
  <si>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</si>
  <si>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</si>
  <si>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</si>
  <si>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</si>
  <si>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</si>
  <si>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</si>
  <si>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</si>
  <si>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</si>
  <si>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</si>
  <si>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</si>
  <si>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</si>
  <si>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</si>
  <si>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</si>
  <si>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</si>
  <si>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</si>
  <si>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</si>
  <si>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</si>
  <si>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</si>
  <si>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</si>
  <si>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</si>
  <si>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</si>
  <si>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</si>
  <si>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</si>
  <si>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</si>
  <si>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</si>
  <si>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</si>
  <si>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</si>
  <si>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</si>
  <si>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</si>
  <si>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</si>
  <si>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</si>
  <si>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</si>
  <si>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</si>
  <si>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</si>
  <si>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</si>
  <si>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</si>
  <si>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</si>
  <si>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</si>
  <si>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</si>
  <si>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</si>
  <si>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</si>
  <si>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</si>
  <si>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</si>
  <si>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</si>
  <si>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</si>
  <si>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</si>
  <si>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</si>
  <si>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</si>
  <si>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</si>
  <si>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</si>
  <si>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</si>
  <si>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</si>
  <si>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</si>
  <si>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</si>
  <si>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</si>
  <si>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</si>
  <si>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</si>
  <si>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</si>
  <si>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</si>
  <si>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</si>
  <si>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</si>
  <si>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</si>
  <si>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</si>
  <si>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</si>
  <si>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</si>
  <si>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</si>
  <si>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</si>
  <si>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</si>
  <si>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</si>
  <si>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</si>
  <si>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</si>
  <si>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</si>
  <si>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</si>
  <si>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</si>
  <si>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</si>
  <si>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</si>
  <si>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</si>
  <si>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</si>
  <si>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</si>
  <si>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</si>
  <si>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</si>
  <si>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</si>
  <si>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</si>
  <si>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</si>
  <si>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</si>
  <si>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</si>
  <si>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</si>
  <si>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</si>
  <si>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</si>
  <si>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</si>
  <si>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</si>
  <si>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</si>
  <si>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</si>
  <si>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</si>
  <si>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</si>
  <si>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</si>
  <si>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</si>
  <si>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</si>
  <si>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</si>
  <si>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</si>
  <si>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</si>
  <si>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</si>
  <si>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</si>
  <si>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</si>
  <si>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</si>
  <si>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</si>
  <si>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</si>
  <si>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</si>
  <si>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</si>
  <si>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</si>
  <si>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</si>
  <si>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</si>
  <si>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</si>
  <si>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</si>
  <si>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</si>
  <si>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</si>
  <si>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</si>
  <si>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</si>
  <si>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</si>
  <si>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</si>
  <si>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</si>
  <si>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</si>
  <si>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</si>
  <si>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</si>
  <si>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</si>
  <si>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</si>
  <si>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</si>
  <si>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</si>
  <si>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</si>
  <si>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</si>
  <si>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</si>
  <si>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</si>
  <si>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</si>
  <si>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</si>
  <si>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</si>
  <si>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</si>
  <si>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</si>
  <si>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</si>
  <si>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</si>
  <si>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</si>
  <si>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</si>
  <si>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</si>
  <si>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</si>
  <si>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</si>
  <si>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</si>
  <si>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</si>
  <si>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</si>
  <si>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</si>
  <si>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</si>
  <si>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</si>
  <si>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</si>
  <si>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</si>
  <si>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</si>
  <si>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</si>
  <si>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</si>
  <si>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</si>
  <si>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</si>
  <si>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</si>
  <si>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</si>
  <si>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</si>
  <si>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</si>
  <si>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</si>
  <si>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</si>
  <si>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</si>
  <si>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</si>
  <si>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</si>
  <si>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</si>
  <si>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</si>
  <si>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</si>
  <si>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</si>
  <si>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</si>
  <si>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</si>
  <si>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</si>
  <si>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</si>
  <si>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</si>
  <si>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</si>
  <si>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</si>
  <si>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</si>
  <si>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</si>
  <si>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</si>
  <si>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</si>
  <si>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</si>
  <si>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</si>
  <si>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</si>
  <si>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</si>
  <si>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</si>
  <si>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</si>
  <si>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</si>
  <si>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</si>
  <si>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</si>
  <si>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</si>
  <si>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</si>
  <si>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</si>
  <si>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</si>
  <si>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</si>
  <si>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</si>
  <si>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</si>
  <si>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</si>
  <si>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</si>
  <si>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</si>
  <si>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</si>
  <si>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</si>
  <si>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</si>
  <si>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</si>
  <si>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</si>
  <si>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</si>
  <si>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</si>
  <si>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</si>
  <si>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</si>
  <si>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</si>
  <si>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</si>
  <si>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</si>
  <si>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</si>
  <si>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</si>
  <si>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</si>
  <si>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</si>
  <si>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</si>
  <si>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</si>
  <si>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</si>
  <si>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</si>
  <si>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</si>
  <si>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</si>
  <si>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</si>
  <si>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</si>
  <si>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</si>
  <si>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</si>
  <si>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</si>
  <si>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</si>
  <si>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</si>
  <si>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</si>
  <si>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</si>
  <si>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</si>
  <si>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</si>
  <si>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</si>
  <si>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</si>
  <si>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</si>
  <si>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</si>
  <si>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</si>
  <si>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</si>
  <si>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</si>
  <si>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</si>
  <si>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</si>
  <si>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</si>
  <si>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</si>
  <si>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</si>
  <si>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</si>
  <si>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</si>
  <si>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</si>
  <si>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</si>
  <si>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</si>
  <si>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</si>
  <si>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</si>
  <si>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</si>
  <si>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</si>
  <si>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</si>
  <si>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</si>
  <si>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</si>
  <si>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</si>
  <si>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</si>
  <si>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</si>
  <si>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</si>
  <si>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</si>
  <si>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</si>
  <si>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</si>
  <si>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</si>
  <si>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</si>
  <si>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</si>
  <si>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</si>
  <si>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</si>
  <si>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</si>
  <si>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</si>
  <si>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</si>
  <si>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</si>
  <si>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</si>
  <si>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</si>
  <si>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</si>
  <si>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</si>
  <si>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</si>
  <si>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</si>
  <si>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</si>
  <si>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</si>
  <si>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</si>
  <si>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</si>
  <si>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</si>
  <si>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</si>
  <si>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</si>
  <si>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</si>
  <si>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</si>
  <si>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</si>
  <si>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</si>
  <si>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</si>
  <si>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</si>
  <si>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</si>
  <si>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</si>
  <si>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</si>
  <si>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</si>
  <si>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</si>
  <si>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</si>
  <si>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</si>
  <si>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</si>
  <si>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</si>
  <si>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</si>
  <si>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</si>
  <si>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</si>
  <si>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</si>
  <si>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</si>
  <si>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</si>
  <si>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</si>
  <si>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</si>
  <si>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</si>
  <si>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</si>
  <si>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</si>
  <si>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</si>
  <si>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</si>
  <si>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</si>
  <si>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</si>
  <si>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</si>
  <si>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</si>
  <si>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</si>
  <si>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</si>
  <si>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</si>
  <si>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</si>
  <si>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</si>
  <si>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</si>
  <si>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</si>
  <si>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</si>
  <si>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</si>
  <si>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</si>
  <si>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</si>
  <si>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</si>
  <si>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</si>
  <si>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</si>
  <si>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</si>
  <si>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</si>
  <si>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</si>
  <si>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</si>
  <si>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</si>
  <si>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</si>
  <si>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</si>
  <si>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</si>
  <si>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</si>
  <si>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</si>
  <si>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</si>
  <si>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</si>
  <si>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</si>
  <si>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</si>
  <si>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</si>
  <si>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</si>
  <si>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</si>
  <si>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</si>
  <si>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</si>
  <si>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</si>
  <si>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</si>
  <si>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</si>
  <si>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</si>
  <si>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</si>
  <si>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</si>
  <si>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</si>
  <si>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</si>
  <si>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</si>
  <si>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</si>
  <si>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</si>
  <si>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</si>
  <si>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</si>
  <si>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</si>
  <si>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</si>
  <si>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</si>
  <si>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</si>
  <si>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</si>
  <si>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</si>
  <si>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</si>
  <si>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</si>
  <si>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</si>
  <si>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</si>
  <si>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</si>
  <si>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</si>
  <si>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</si>
  <si>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</si>
  <si>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</si>
  <si>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</si>
  <si>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</si>
  <si>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</si>
  <si>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</si>
  <si>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</si>
  <si>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</si>
  <si>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</si>
  <si>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</si>
  <si>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</si>
  <si>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</si>
  <si>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</si>
  <si>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</si>
  <si>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</si>
  <si>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</si>
  <si>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</si>
  <si>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</si>
  <si>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</si>
  <si>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</si>
  <si>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</si>
  <si>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</si>
  <si>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</si>
  <si>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</si>
  <si>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</si>
  <si>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</si>
  <si>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</si>
  <si>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</si>
  <si>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</si>
  <si>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</si>
  <si>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</si>
  <si>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</si>
  <si>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</si>
  <si>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</si>
  <si>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</si>
  <si>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</si>
  <si>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</si>
  <si>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</si>
  <si>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</si>
  <si>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</si>
  <si>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</si>
  <si>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</si>
  <si>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</si>
  <si>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</si>
  <si>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</si>
  <si>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</si>
  <si>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</si>
  <si>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</si>
  <si>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</si>
  <si>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</si>
  <si>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</si>
  <si>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</si>
  <si>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</si>
  <si>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</si>
  <si>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</si>
  <si>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</si>
  <si>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</si>
  <si>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</si>
  <si>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</si>
  <si>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</si>
  <si>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</si>
  <si>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</si>
  <si>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</si>
  <si>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</si>
  <si>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</si>
  <si>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</si>
  <si>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</si>
  <si>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</si>
  <si>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</si>
  <si>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</si>
  <si>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</si>
  <si>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</si>
  <si>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</si>
  <si>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</si>
  <si>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</si>
  <si>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</si>
  <si>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</si>
  <si>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</si>
  <si>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</si>
  <si>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</si>
  <si>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</si>
  <si>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</si>
  <si>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</si>
  <si>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</si>
  <si>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</si>
  <si>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</si>
  <si>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</si>
  <si>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</si>
  <si>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</si>
  <si>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</si>
  <si>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</si>
  <si>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</si>
  <si>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</si>
  <si>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</si>
  <si>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</si>
  <si>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</si>
  <si>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</si>
  <si>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</si>
  <si>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</si>
  <si>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</si>
  <si>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</si>
  <si>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</si>
  <si>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</si>
  <si>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</si>
  <si>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</si>
  <si>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</si>
  <si>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</si>
  <si>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</si>
  <si>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</si>
  <si>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</si>
  <si>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</si>
  <si>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</si>
  <si>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</si>
  <si>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</si>
  <si>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</si>
  <si>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</si>
  <si>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</si>
  <si>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</si>
  <si>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</si>
  <si>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</si>
  <si>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</si>
  <si>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</si>
  <si>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</si>
  <si>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</si>
  <si>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</si>
  <si>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</si>
  <si>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</si>
  <si>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</si>
  <si>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</si>
  <si>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</si>
  <si>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</si>
  <si>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</si>
  <si>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</si>
  <si>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</si>
  <si>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</si>
  <si>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</si>
  <si>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</si>
  <si>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</si>
  <si>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</si>
  <si>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</si>
  <si>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</si>
  <si>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</si>
  <si>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</si>
  <si>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</si>
  <si>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</si>
  <si>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</si>
  <si>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</si>
  <si>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</si>
  <si>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</si>
  <si>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</si>
  <si>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</si>
  <si>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</si>
  <si>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</si>
  <si>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</si>
  <si>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</si>
  <si>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</si>
  <si>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</si>
  <si>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</si>
  <si>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</si>
  <si>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</si>
  <si>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</si>
  <si>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</si>
  <si>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</si>
  <si>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</si>
  <si>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</si>
  <si>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</si>
  <si>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</si>
  <si>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</si>
  <si>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</si>
  <si>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</si>
  <si>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</si>
  <si>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</si>
  <si>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</si>
  <si>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</si>
  <si>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</si>
  <si>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</si>
  <si>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</si>
  <si>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</si>
  <si>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</si>
  <si>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</si>
  <si>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</si>
  <si>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</si>
  <si>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</si>
  <si>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</si>
  <si>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</si>
  <si>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</si>
  <si>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</si>
  <si>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</si>
  <si>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</si>
  <si>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</si>
  <si>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</si>
  <si>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</si>
  <si>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</si>
  <si>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</si>
  <si>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</si>
  <si>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</si>
  <si>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</si>
  <si>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</si>
  <si>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</si>
  <si>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</si>
  <si>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</si>
  <si>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</si>
  <si>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</si>
  <si>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</si>
  <si>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</si>
  <si>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</si>
  <si>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</si>
  <si>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</si>
  <si>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</si>
  <si>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</si>
  <si>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</si>
  <si>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</si>
  <si>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</si>
  <si>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</si>
  <si>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</si>
  <si>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</si>
  <si>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</si>
  <si>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</si>
  <si>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</si>
  <si>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</si>
  <si>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</si>
  <si>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</si>
  <si>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</si>
  <si>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</si>
  <si>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</si>
  <si>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</si>
  <si>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</si>
  <si>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</si>
  <si>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</si>
  <si>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</si>
  <si>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</si>
  <si>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</si>
  <si>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</si>
  <si>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</si>
  <si>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</si>
  <si>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</si>
  <si>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</si>
  <si>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</si>
  <si>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</si>
  <si>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</si>
  <si>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</si>
  <si>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</si>
  <si>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</si>
  <si>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</si>
  <si>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</si>
  <si>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</si>
  <si>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</si>
  <si>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</si>
  <si>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</si>
  <si>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</si>
  <si>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</si>
  <si>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</si>
  <si>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</si>
  <si>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</si>
  <si>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</si>
  <si>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</si>
  <si>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</si>
  <si>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</si>
  <si>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</si>
  <si>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</si>
  <si>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</si>
  <si>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</si>
  <si>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</si>
  <si>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</si>
  <si>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</si>
  <si>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</si>
  <si>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</si>
  <si>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</si>
  <si>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</si>
  <si>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</si>
  <si>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</si>
  <si>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</si>
  <si>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</si>
  <si>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</si>
  <si>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</si>
  <si>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</si>
  <si>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</si>
  <si>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</si>
  <si>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</si>
  <si>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</si>
  <si>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</si>
  <si>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</si>
  <si>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</si>
  <si>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</si>
  <si>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</si>
  <si>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</si>
  <si>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</si>
  <si>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</si>
  <si>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</si>
  <si>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</si>
  <si>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</si>
  <si>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</si>
  <si>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</si>
  <si>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</si>
  <si>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</si>
  <si>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</si>
  <si>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</si>
  <si>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</si>
  <si>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</si>
  <si>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</si>
  <si>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</si>
  <si>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</si>
  <si>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</si>
  <si>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</si>
  <si>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</si>
  <si>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</si>
  <si>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</si>
  <si>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</si>
  <si>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</si>
  <si>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</si>
  <si>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</si>
  <si>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</si>
  <si>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</si>
  <si>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</si>
  <si>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</si>
  <si>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</si>
  <si>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</si>
  <si>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</si>
  <si>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</si>
  <si>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</si>
  <si>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</si>
  <si>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</si>
  <si>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</si>
  <si>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</si>
  <si>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</si>
  <si>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</si>
  <si>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</si>
  <si>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</si>
  <si>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</si>
  <si>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</si>
  <si>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</si>
  <si>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</si>
  <si>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</si>
  <si>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</si>
  <si>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</si>
  <si>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</si>
  <si>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</si>
  <si>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</si>
  <si>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</si>
  <si>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</si>
  <si>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</si>
  <si>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</si>
  <si>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</si>
  <si>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</si>
  <si>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</si>
  <si>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</si>
  <si>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</si>
  <si>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</si>
  <si>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</si>
  <si>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</si>
  <si>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</si>
  <si>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</si>
  <si>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</si>
  <si>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</si>
  <si>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</si>
  <si>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</si>
  <si>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</si>
  <si>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</si>
  <si>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</si>
  <si>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</si>
  <si>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</si>
  <si>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</si>
  <si>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</si>
  <si>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</si>
  <si>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</si>
  <si>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</si>
  <si>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</si>
  <si>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</si>
  <si>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</si>
  <si>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</si>
  <si>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</si>
  <si>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</si>
  <si>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</si>
  <si>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</si>
  <si>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</si>
  <si>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</si>
  <si>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</si>
  <si>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</si>
  <si>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</si>
  <si>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</si>
  <si>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</si>
  <si>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</si>
  <si>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</si>
  <si>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</si>
  <si>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</si>
  <si>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</si>
  <si>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</si>
  <si>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</si>
  <si>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</si>
  <si>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</si>
  <si>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</si>
  <si>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</si>
  <si>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</si>
  <si>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</si>
  <si>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</si>
  <si>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</si>
  <si>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</si>
  <si>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</si>
  <si>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</si>
  <si>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</si>
  <si>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</si>
  <si>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</si>
  <si>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</si>
  <si>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</si>
  <si>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</si>
  <si>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</si>
  <si>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</si>
  <si>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</si>
  <si>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</si>
  <si>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</si>
  <si>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</si>
  <si>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</si>
  <si>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</si>
  <si>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</si>
  <si>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</si>
  <si>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</si>
  <si>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</si>
  <si>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</si>
  <si>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</si>
  <si>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</si>
  <si>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</si>
  <si>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</si>
  <si>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</si>
  <si>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</si>
  <si>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</si>
  <si>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</si>
  <si>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</si>
  <si>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</si>
  <si>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</si>
  <si>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</si>
  <si>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</si>
  <si>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</si>
  <si>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</si>
  <si>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</si>
  <si>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</si>
  <si>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</si>
  <si>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</si>
  <si>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</si>
  <si>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</si>
  <si>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</si>
  <si>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</si>
  <si>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</si>
  <si>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</si>
  <si>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</si>
  <si>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</si>
  <si>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</si>
  <si>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</si>
  <si>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</si>
  <si>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</si>
  <si>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</si>
  <si>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</si>
  <si>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</si>
  <si>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</si>
  <si>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</si>
  <si>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</si>
  <si>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</si>
  <si>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</si>
  <si>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</si>
  <si>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</si>
  <si>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</si>
  <si>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</si>
  <si>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</si>
  <si>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</si>
  <si>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</si>
  <si>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</si>
  <si>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</si>
  <si>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</si>
  <si>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</si>
  <si>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</si>
  <si>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</si>
  <si>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</si>
  <si>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</si>
  <si>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</si>
  <si>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</si>
  <si>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</si>
  <si>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</si>
  <si>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</si>
  <si>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</si>
  <si>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</si>
  <si>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</si>
  <si>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</si>
  <si>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</si>
  <si>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</si>
  <si>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</si>
  <si>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</si>
  <si>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</si>
  <si>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</si>
  <si>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</si>
  <si>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</si>
  <si>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</si>
  <si>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</si>
  <si>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</si>
  <si>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</si>
  <si>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</si>
  <si>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</si>
  <si>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</si>
  <si>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</si>
  <si>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</si>
  <si>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</si>
  <si>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</si>
  <si>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</si>
  <si>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</si>
  <si>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</si>
  <si>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</si>
  <si>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</si>
  <si>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</si>
  <si>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</si>
  <si>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</si>
  <si>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</si>
  <si>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</si>
  <si>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</si>
  <si>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</si>
  <si>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</si>
  <si>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</si>
  <si>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</si>
  <si>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</si>
  <si>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</si>
  <si>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</si>
  <si>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</si>
  <si>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</si>
  <si>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</si>
  <si>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</si>
  <si>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</si>
  <si>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</si>
  <si>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</si>
  <si>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</si>
  <si>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</si>
  <si>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</si>
  <si>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</si>
  <si>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</si>
  <si>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</si>
  <si>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</si>
  <si>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</si>
  <si>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</si>
  <si>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</si>
  <si>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</si>
  <si>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</si>
  <si>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</si>
  <si>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</si>
  <si>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</si>
  <si>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</si>
  <si>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</si>
  <si>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</si>
  <si>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</si>
  <si>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</si>
  <si>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</si>
  <si>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</si>
  <si>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</si>
  <si>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</si>
  <si>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</si>
  <si>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</si>
  <si>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</si>
  <si>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</si>
  <si>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</si>
  <si>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</si>
  <si>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</si>
  <si>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</si>
  <si>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</si>
  <si>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</si>
  <si>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</si>
  <si>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</si>
  <si>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</si>
  <si>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</si>
  <si>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</si>
  <si>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</si>
  <si>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</si>
  <si>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</si>
  <si>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</si>
  <si>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</si>
  <si>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</si>
  <si>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</si>
  <si>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</si>
  <si>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</si>
  <si>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</si>
  <si>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</si>
  <si>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</si>
  <si>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</si>
  <si>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</si>
  <si>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</si>
  <si>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</si>
  <si>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</si>
  <si>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</si>
  <si>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</si>
  <si>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</si>
  <si>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</si>
  <si>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</si>
  <si>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</si>
  <si>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</si>
  <si>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</si>
  <si>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</si>
  <si>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</si>
  <si>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</si>
  <si>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</si>
  <si>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</si>
  <si>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</si>
  <si>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</si>
  <si>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</si>
  <si>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</si>
  <si>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</si>
  <si>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</si>
  <si>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</si>
  <si>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</si>
  <si>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</si>
  <si>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</si>
  <si>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</si>
  <si>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</si>
  <si>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</si>
  <si>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</si>
  <si>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</si>
  <si>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</si>
  <si>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</si>
  <si>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</si>
  <si>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</si>
  <si>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</si>
  <si>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</si>
  <si>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</si>
  <si>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</si>
  <si>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</si>
  <si>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</si>
  <si>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</si>
  <si>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</si>
  <si>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</si>
  <si>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</si>
  <si>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</si>
  <si>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</si>
  <si>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</si>
  <si>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</si>
  <si>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</si>
  <si>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</si>
  <si>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</si>
  <si>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</si>
  <si>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</si>
  <si>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</si>
  <si>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</si>
  <si>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</si>
  <si>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</si>
  <si>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</si>
  <si>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</si>
  <si>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</si>
  <si>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</si>
  <si>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</si>
  <si>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</si>
  <si>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</si>
  <si>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</si>
  <si>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</si>
  <si>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</si>
  <si>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</si>
  <si>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</si>
  <si>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</si>
  <si>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</si>
  <si>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</si>
  <si>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</si>
  <si>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</si>
  <si>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</si>
  <si>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</si>
  <si>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</si>
  <si>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</si>
  <si>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</si>
  <si>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</si>
  <si>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</si>
  <si>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</si>
  <si>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</si>
  <si>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</si>
  <si>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</si>
  <si>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</si>
  <si>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</si>
  <si>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</si>
  <si>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</si>
  <si>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</si>
  <si>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</si>
  <si>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</si>
  <si>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</si>
  <si>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</si>
  <si>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</si>
  <si>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</si>
  <si>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</si>
  <si>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</si>
  <si>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</si>
  <si>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</si>
  <si>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</si>
  <si>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</si>
  <si>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</si>
  <si>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</si>
  <si>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</si>
  <si>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</si>
  <si>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</si>
  <si>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</si>
  <si>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</si>
  <si>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</si>
  <si>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</si>
  <si>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</si>
  <si>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</si>
  <si>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</si>
  <si>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</si>
  <si>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</si>
  <si>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</si>
  <si>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</si>
  <si>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</si>
  <si>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</si>
  <si>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</si>
  <si>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</si>
  <si>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</si>
  <si>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</si>
  <si>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</si>
  <si>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</si>
  <si>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</si>
  <si>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</si>
  <si>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</si>
  <si>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</si>
  <si>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</si>
  <si>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</si>
  <si>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</si>
  <si>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</si>
  <si>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</si>
  <si>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</si>
  <si>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</si>
  <si>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</si>
  <si>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</si>
  <si>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</si>
  <si>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</si>
  <si>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</si>
  <si>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</si>
  <si>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</si>
  <si>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</si>
  <si>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</si>
  <si>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</si>
  <si>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</si>
  <si>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</si>
  <si>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</si>
  <si>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</si>
  <si>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</si>
  <si>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</si>
  <si>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</si>
  <si>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</si>
  <si>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</si>
  <si>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</si>
  <si>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</si>
  <si>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</si>
  <si>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</si>
  <si>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</si>
  <si>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</si>
  <si>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</si>
  <si>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</si>
  <si>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</si>
  <si>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</si>
  <si>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</si>
  <si>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</si>
  <si>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</si>
  <si>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</si>
  <si>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</si>
  <si>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</si>
  <si>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</si>
  <si>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</si>
  <si>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</si>
  <si>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</si>
  <si>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</si>
  <si>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</si>
  <si>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</si>
  <si>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</si>
  <si>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</si>
  <si>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</si>
  <si>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</si>
  <si>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</si>
  <si>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</si>
  <si>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</si>
  <si>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</si>
  <si>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</si>
  <si>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</si>
  <si>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</si>
  <si>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</si>
  <si>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</si>
  <si>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</si>
  <si>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</si>
  <si>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</si>
  <si>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</si>
  <si>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</si>
  <si>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</si>
  <si>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</si>
  <si>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</si>
  <si>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</si>
  <si>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</si>
  <si>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</si>
  <si>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</si>
  <si>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</si>
  <si>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</si>
  <si>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</si>
  <si>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</si>
  <si>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</si>
  <si>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</si>
  <si>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</si>
  <si>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</si>
  <si>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</si>
  <si>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</si>
  <si>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</si>
  <si>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</si>
  <si>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</si>
  <si>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</si>
  <si>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</si>
  <si>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</si>
  <si>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</si>
  <si>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</si>
  <si>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</si>
  <si>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</si>
  <si>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</si>
  <si>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</si>
  <si>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</si>
  <si>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</si>
  <si>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</si>
  <si>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</si>
  <si>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</si>
  <si>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</si>
  <si>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</si>
  <si>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</si>
  <si>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</si>
  <si>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</si>
  <si>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</si>
  <si>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</si>
  <si>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</si>
  <si>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</si>
  <si>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</si>
  <si>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</si>
  <si>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</si>
  <si>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</si>
  <si>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</si>
  <si>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</si>
  <si>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</si>
  <si>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</si>
  <si>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</si>
  <si>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</si>
  <si>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</si>
  <si>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</si>
  <si>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</si>
  <si>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</si>
  <si>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</si>
  <si>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</si>
  <si>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</si>
  <si>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</si>
  <si>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</si>
  <si>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</si>
  <si>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</si>
  <si>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</si>
  <si>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</si>
  <si>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</si>
  <si>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</si>
  <si>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</si>
  <si>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</si>
  <si>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</si>
  <si>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</si>
  <si>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</si>
  <si>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</si>
  <si>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</si>
  <si>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</si>
  <si>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</si>
  <si>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</si>
  <si>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</si>
  <si>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</si>
  <si>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</si>
  <si>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</si>
  <si>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</si>
  <si>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</si>
  <si>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</si>
  <si>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</si>
  <si>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</si>
  <si>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</si>
  <si>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</si>
  <si>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</si>
  <si>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</si>
  <si>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</si>
  <si>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</si>
  <si>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</si>
  <si>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</si>
  <si>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</si>
  <si>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</si>
  <si>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</si>
  <si>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</si>
  <si>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</si>
  <si>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</si>
  <si>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</si>
  <si>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</si>
  <si>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</si>
  <si>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</si>
  <si>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</si>
  <si>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</si>
  <si>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</si>
  <si>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</si>
  <si>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</si>
  <si>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</si>
  <si>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</si>
  <si>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</si>
  <si>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</si>
  <si>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</si>
  <si>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</si>
  <si>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</si>
  <si>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</si>
  <si>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</si>
  <si>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</si>
  <si>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</si>
  <si>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</si>
  <si>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</si>
  <si>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</si>
  <si>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</si>
  <si>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</si>
  <si>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</si>
  <si>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</si>
  <si>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</si>
  <si>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</si>
  <si>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</si>
  <si>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</si>
  <si>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</si>
  <si>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</si>
  <si>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</si>
  <si>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</si>
  <si>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</si>
  <si>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</si>
  <si>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</si>
  <si>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</si>
  <si>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</si>
  <si>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</si>
  <si>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</si>
  <si>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</si>
  <si>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</si>
  <si>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</si>
  <si>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</si>
  <si>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</si>
  <si>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</si>
  <si>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</si>
  <si>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</si>
  <si>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</si>
  <si>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</si>
  <si>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</si>
  <si>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</si>
  <si>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</si>
  <si>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</si>
  <si>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</si>
  <si>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</si>
  <si>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</si>
  <si>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</si>
  <si>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</si>
  <si>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</si>
  <si>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</si>
  <si>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</si>
  <si>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</si>
  <si>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</si>
  <si>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</si>
  <si>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</si>
  <si>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</si>
  <si>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</si>
  <si>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</si>
  <si>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</si>
  <si>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</si>
  <si>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</si>
  <si>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</si>
  <si>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</si>
  <si>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</si>
  <si>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</si>
  <si>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</si>
  <si>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</si>
  <si>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</si>
  <si>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</si>
  <si>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</si>
  <si>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</si>
  <si>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</si>
  <si>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</si>
  <si>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</si>
  <si>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</si>
  <si>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</si>
  <si>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</si>
  <si>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</si>
  <si>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</si>
  <si>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</si>
  <si>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</si>
  <si>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</si>
  <si>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</si>
  <si>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</si>
  <si>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</si>
  <si>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</si>
  <si>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</si>
  <si>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</si>
  <si>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</si>
  <si>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</si>
  <si>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</si>
  <si>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</si>
  <si>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</si>
  <si>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</si>
  <si>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</si>
  <si>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</si>
  <si>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</si>
  <si>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</si>
  <si>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</si>
  <si>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</si>
  <si>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</si>
  <si>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</si>
  <si>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</si>
  <si>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</si>
  <si>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</si>
  <si>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</si>
  <si>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</si>
  <si>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</si>
  <si>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</si>
  <si>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</si>
  <si>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</si>
  <si>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</si>
  <si>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</si>
  <si>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</si>
  <si>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</si>
  <si>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</si>
  <si>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</si>
  <si>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</si>
  <si>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</si>
  <si>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</si>
  <si>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</si>
  <si>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</si>
  <si>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</si>
  <si>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</si>
  <si>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</si>
  <si>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</si>
  <si>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</si>
  <si>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</si>
  <si>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</si>
  <si>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</si>
  <si>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</si>
  <si>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</si>
  <si>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</si>
  <si>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</si>
  <si>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</si>
  <si>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</si>
  <si>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</si>
  <si>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</si>
  <si>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</si>
  <si>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</si>
  <si>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</si>
  <si>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</si>
  <si>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</si>
  <si>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</si>
  <si>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</si>
  <si>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</si>
  <si>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</si>
  <si>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</si>
  <si>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</si>
  <si>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</si>
  <si>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</si>
  <si>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</si>
  <si>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</si>
  <si>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</si>
  <si>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</si>
  <si>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</si>
  <si>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</si>
  <si>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</si>
  <si>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</si>
  <si>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</si>
  <si>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</si>
  <si>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</si>
  <si>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</si>
  <si>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</si>
  <si>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</si>
  <si>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</si>
  <si>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</si>
  <si>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</si>
  <si>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</si>
  <si>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</si>
  <si>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</si>
  <si>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</si>
  <si>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</si>
  <si>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</si>
  <si>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</si>
  <si>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</si>
  <si>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</si>
  <si>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</si>
  <si>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</si>
  <si>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</si>
  <si>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</si>
  <si>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</si>
  <si>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</si>
  <si>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</si>
  <si>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</si>
  <si>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</si>
  <si>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</si>
  <si>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</si>
  <si>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</si>
  <si>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</si>
  <si>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</si>
  <si>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</si>
  <si>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</si>
  <si>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</si>
  <si>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</si>
  <si>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</si>
  <si>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</si>
  <si>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</si>
  <si>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</si>
  <si>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</si>
  <si>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</si>
  <si>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</si>
  <si>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</si>
  <si>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</si>
  <si>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</si>
  <si>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</si>
  <si>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</si>
  <si>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</si>
  <si>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</si>
  <si>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</si>
  <si>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</si>
  <si>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</si>
  <si>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</si>
  <si>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</si>
  <si>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</si>
  <si>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</si>
  <si>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</si>
  <si>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</si>
  <si>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</si>
  <si>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</si>
  <si>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</si>
  <si>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</si>
  <si>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</si>
  <si>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</si>
  <si>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</si>
  <si>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</si>
  <si>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</si>
  <si>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</si>
  <si>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</si>
  <si>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</si>
  <si>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</si>
  <si>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</si>
  <si>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</si>
  <si>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</si>
  <si>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</si>
  <si>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</si>
  <si>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</si>
  <si>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</si>
  <si>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</si>
  <si>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</si>
  <si>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</si>
  <si>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</si>
  <si>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</si>
  <si>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</si>
  <si>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</si>
  <si>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</si>
  <si>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</si>
  <si>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</si>
  <si>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</si>
  <si>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</si>
  <si>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</si>
  <si>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</si>
  <si>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</si>
  <si>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</si>
  <si>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</si>
  <si>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</si>
  <si>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</si>
  <si>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</si>
  <si>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</si>
  <si>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</si>
  <si>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</si>
  <si>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</si>
  <si>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</si>
  <si>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</si>
  <si>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</si>
  <si>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</si>
  <si>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</si>
  <si>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</si>
  <si>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</si>
  <si>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</si>
  <si>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</si>
  <si>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</si>
  <si>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</si>
  <si>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</si>
  <si>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</si>
  <si>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</si>
  <si>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</si>
  <si>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</si>
  <si>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</si>
  <si>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</si>
  <si>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</si>
  <si>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</si>
  <si>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</si>
  <si>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</si>
  <si>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</si>
  <si>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</si>
  <si>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</si>
  <si>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</si>
  <si>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</si>
  <si>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</si>
  <si>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</si>
  <si>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</si>
  <si>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</si>
  <si>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</si>
  <si>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</si>
  <si>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</si>
  <si>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</si>
  <si>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</si>
  <si>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</si>
  <si>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</si>
  <si>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</si>
  <si>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</si>
  <si>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</si>
  <si>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</si>
  <si>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</si>
  <si>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</si>
  <si>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</si>
  <si>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</si>
  <si>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</si>
  <si>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</si>
  <si>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</si>
  <si>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</si>
  <si>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</si>
  <si>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</si>
  <si>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</si>
  <si>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</si>
  <si>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</si>
  <si>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</si>
  <si>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</si>
  <si>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</si>
  <si>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</si>
  <si>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</si>
  <si>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</si>
  <si>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</si>
  <si>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</si>
  <si>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</si>
  <si>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</si>
  <si>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</si>
  <si>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</si>
  <si>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</si>
  <si>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</si>
  <si>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</si>
  <si>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</si>
  <si>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</si>
  <si>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</si>
  <si>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</si>
  <si>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</si>
  <si>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</si>
  <si>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</si>
  <si>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</si>
  <si>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</si>
  <si>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</si>
  <si>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</si>
  <si>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</si>
  <si>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</si>
  <si>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</si>
  <si>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</si>
  <si>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</si>
  <si>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</si>
  <si>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</si>
  <si>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</si>
  <si>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</si>
  <si>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</si>
  <si>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</si>
  <si>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</si>
  <si>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</si>
  <si>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</si>
  <si>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</si>
  <si>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</si>
  <si>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</si>
  <si>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</si>
  <si>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</si>
  <si>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</si>
  <si>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</si>
  <si>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</si>
  <si>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</si>
  <si>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</si>
  <si>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</si>
  <si>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</si>
  <si>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</si>
  <si>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</si>
  <si>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</si>
  <si>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</si>
  <si>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</si>
  <si>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</si>
  <si>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</si>
  <si>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</si>
  <si>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</si>
  <si>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</si>
  <si>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</si>
  <si>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</si>
  <si>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</si>
  <si>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</si>
  <si>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</si>
  <si>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</si>
  <si>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</si>
  <si>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</si>
  <si>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</si>
  <si>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</si>
  <si>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</si>
  <si>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</si>
  <si>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</si>
  <si>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</si>
  <si>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</si>
  <si>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</si>
  <si>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</si>
  <si>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</si>
  <si>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</si>
  <si>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</si>
  <si>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</si>
  <si>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</si>
  <si>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</si>
  <si>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</si>
  <si>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</si>
  <si>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</si>
  <si>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</si>
  <si>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</si>
  <si>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</si>
  <si>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</si>
  <si>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</si>
  <si>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</si>
  <si>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</si>
  <si>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</si>
  <si>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</si>
  <si>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</si>
  <si>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</si>
  <si>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</si>
  <si>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</si>
  <si>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</si>
  <si>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</si>
  <si>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</si>
  <si>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</si>
  <si>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</si>
  <si>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</si>
  <si>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</si>
  <si>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</si>
  <si>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</si>
  <si>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</si>
  <si>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</si>
  <si>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</si>
  <si>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</si>
  <si>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</si>
  <si>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</si>
  <si>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</si>
  <si>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</si>
  <si>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</si>
  <si>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</si>
  <si>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</si>
  <si>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</si>
  <si>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</si>
  <si>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</si>
  <si>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</si>
  <si>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</si>
  <si>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</si>
  <si>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</si>
  <si>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</si>
  <si>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</si>
  <si>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</si>
  <si>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</si>
  <si>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</si>
  <si>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</si>
  <si>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</si>
  <si>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</si>
  <si>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</si>
  <si>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</si>
  <si>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</si>
  <si>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</si>
  <si>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</si>
  <si>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</si>
  <si>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</si>
  <si>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</si>
  <si>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</si>
  <si>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</si>
  <si>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</si>
  <si>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</si>
  <si>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</si>
  <si>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</si>
  <si>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</si>
  <si>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</si>
  <si>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</si>
  <si>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</si>
  <si>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</si>
  <si>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</si>
  <si>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</si>
  <si>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</si>
  <si>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</si>
  <si>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</si>
  <si>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</si>
  <si>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</si>
  <si>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</si>
  <si>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</si>
  <si>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</si>
  <si>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</si>
  <si>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</si>
  <si>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</si>
  <si>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</si>
  <si>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</si>
  <si>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</si>
  <si>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</si>
  <si>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</si>
  <si>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</si>
  <si>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</si>
  <si>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</si>
  <si>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</si>
  <si>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</si>
  <si>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</si>
  <si>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</si>
  <si>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</si>
  <si>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</si>
  <si>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</si>
  <si>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</si>
  <si>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</si>
  <si>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</si>
  <si>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</si>
  <si>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</si>
  <si>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</si>
  <si>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</si>
  <si>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</si>
  <si>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</si>
  <si>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</si>
  <si>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</si>
  <si>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</si>
  <si>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</si>
  <si>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</si>
  <si>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</si>
  <si>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</si>
  <si>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</si>
  <si>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</si>
  <si>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</si>
  <si>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</si>
  <si>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</si>
  <si>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</si>
  <si>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</si>
  <si>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</si>
  <si>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</si>
  <si>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</si>
  <si>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</si>
  <si>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</si>
  <si>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</si>
  <si>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</si>
  <si>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</si>
  <si>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</si>
  <si>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</si>
  <si>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</si>
  <si>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</si>
  <si>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</si>
  <si>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</si>
  <si>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</si>
  <si>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</si>
  <si>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</si>
  <si>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</si>
  <si>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</si>
  <si>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</si>
  <si>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</si>
  <si>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</si>
  <si>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</si>
  <si>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</si>
  <si>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</si>
  <si>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</si>
  <si>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</si>
  <si>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</si>
  <si>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</si>
  <si>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</si>
  <si>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</si>
  <si>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</si>
  <si>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</si>
  <si>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</si>
  <si>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</si>
  <si>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</si>
  <si>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</si>
  <si>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</si>
  <si>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</si>
  <si>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</si>
  <si>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</si>
  <si>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</si>
  <si>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</si>
  <si>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</si>
  <si>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</si>
  <si>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</si>
  <si>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</si>
  <si>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</si>
  <si>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</si>
  <si>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</si>
  <si>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</si>
  <si>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</si>
  <si>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</si>
  <si>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</si>
  <si>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</si>
  <si>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</si>
  <si>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</si>
  <si>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</si>
  <si>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</si>
  <si>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</si>
  <si>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</si>
  <si>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</si>
  <si>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</si>
  <si>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</si>
  <si>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</si>
  <si>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</si>
  <si>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</si>
  <si>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</si>
  <si>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</si>
  <si>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</si>
  <si>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</si>
  <si>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</si>
  <si>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</si>
  <si>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</si>
  <si>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</si>
  <si>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</si>
  <si>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</si>
  <si>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</si>
  <si>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</si>
  <si>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</si>
  <si>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</si>
  <si>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</si>
  <si>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</si>
  <si>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</si>
  <si>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</si>
  <si>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</si>
  <si>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</si>
  <si>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</si>
  <si>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</si>
  <si>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</si>
  <si>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</si>
  <si>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</si>
  <si>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</si>
  <si>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</si>
  <si>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</si>
  <si>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</si>
  <si>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</si>
  <si>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</si>
  <si>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</si>
  <si>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</si>
  <si>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</si>
  <si>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</si>
  <si>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</si>
  <si>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</si>
  <si>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</si>
  <si>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</si>
  <si>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</si>
  <si>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</si>
  <si>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</si>
  <si>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</si>
  <si>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</si>
  <si>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</si>
  <si>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</si>
  <si>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</si>
  <si>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</si>
  <si>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</si>
  <si>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</si>
  <si>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</si>
  <si>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</si>
  <si>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</si>
  <si>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</si>
  <si>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</si>
  <si>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</si>
  <si>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</si>
  <si>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</si>
  <si>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</si>
  <si>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</si>
  <si>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</si>
  <si>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</si>
  <si>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</si>
  <si>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</si>
  <si>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</si>
  <si>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</si>
  <si>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</si>
  <si>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</si>
  <si>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</si>
  <si>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</si>
  <si>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</si>
  <si>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</si>
  <si>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</si>
  <si>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</si>
  <si>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</si>
  <si>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</si>
  <si>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</si>
  <si>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</si>
  <si>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</si>
  <si>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</si>
  <si>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</si>
  <si>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</si>
  <si>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</si>
  <si>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</si>
  <si>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</si>
  <si>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</si>
  <si>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</si>
  <si>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</si>
  <si>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</si>
  <si>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</si>
  <si>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</si>
  <si>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</si>
  <si>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</si>
  <si>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</si>
  <si>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</si>
  <si>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</si>
  <si>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</si>
  <si>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</si>
  <si>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</si>
  <si>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</si>
  <si>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</si>
  <si>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</si>
  <si>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</si>
  <si>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</si>
  <si>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</si>
  <si>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</si>
  <si>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</si>
  <si>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</si>
  <si>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</si>
  <si>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</si>
  <si>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</si>
  <si>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</si>
  <si>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</si>
  <si>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</si>
  <si>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</si>
  <si>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</si>
  <si>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</si>
  <si>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</si>
  <si>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</si>
  <si>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</si>
  <si>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</si>
  <si>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</si>
  <si>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</si>
  <si>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</si>
  <si>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</si>
  <si>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</si>
  <si>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</si>
  <si>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</si>
  <si>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</si>
  <si>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</si>
  <si>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</si>
  <si>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</si>
  <si>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</si>
  <si>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</si>
  <si>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</si>
  <si>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</si>
  <si>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</si>
  <si>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</si>
  <si>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</si>
  <si>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</si>
  <si>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</si>
  <si>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</si>
  <si>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</si>
  <si>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</si>
  <si>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</si>
  <si>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</si>
  <si>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</si>
  <si>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</si>
  <si>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</si>
  <si>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</si>
  <si>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</si>
  <si>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</si>
  <si>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</si>
  <si>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</si>
  <si>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</si>
  <si>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</si>
  <si>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</si>
  <si>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</si>
  <si>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</si>
  <si>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</si>
  <si>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</si>
  <si>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</si>
  <si>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</si>
  <si>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</si>
  <si>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</si>
  <si>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</si>
  <si>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</si>
  <si>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</si>
  <si>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</si>
  <si>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</si>
  <si>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</si>
  <si>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</si>
  <si>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</si>
  <si>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</si>
  <si>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</si>
  <si>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</si>
  <si>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</si>
  <si>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</si>
  <si>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</si>
  <si>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</si>
  <si>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</si>
  <si>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</si>
  <si>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</si>
  <si>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</si>
  <si>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</si>
  <si>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</si>
  <si>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</si>
  <si>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</si>
  <si>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</si>
  <si>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</si>
  <si>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</si>
  <si>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</si>
  <si>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</si>
  <si>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</si>
  <si>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</si>
  <si>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</si>
  <si>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</si>
  <si>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</si>
  <si>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</si>
  <si>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</si>
  <si>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</si>
  <si>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</si>
  <si>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</si>
  <si>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</si>
  <si>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</si>
  <si>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</si>
  <si>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</si>
  <si>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</si>
  <si>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</si>
  <si>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</si>
  <si>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</si>
  <si>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</si>
  <si>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</si>
  <si>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</si>
  <si>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</si>
  <si>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</si>
  <si>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</si>
  <si>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</si>
  <si>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</si>
  <si>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</si>
  <si>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</si>
  <si>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</si>
  <si>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</si>
  <si>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</si>
  <si>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</si>
  <si>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</si>
  <si>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</si>
  <si>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</si>
  <si>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</si>
  <si>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</si>
  <si>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</si>
  <si>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</si>
  <si>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</si>
  <si>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</si>
  <si>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</si>
  <si>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</si>
  <si>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</si>
  <si>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</si>
  <si>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</si>
  <si>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</si>
  <si>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</si>
  <si>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</si>
  <si>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</si>
  <si>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</si>
  <si>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</si>
  <si>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</si>
  <si>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</si>
  <si>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</si>
  <si>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</si>
  <si>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</si>
  <si>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</si>
  <si>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</si>
  <si>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</si>
  <si>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</si>
  <si>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</si>
  <si>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</si>
  <si>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</si>
  <si>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</si>
  <si>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</si>
  <si>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</si>
  <si>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</si>
  <si>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</si>
  <si>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</si>
  <si>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</si>
  <si>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</si>
  <si>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</si>
  <si>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</si>
  <si>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</si>
  <si>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</si>
  <si>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</si>
  <si>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</si>
  <si>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</si>
  <si>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</si>
  <si>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</si>
  <si>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</si>
  <si>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</si>
  <si>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</si>
  <si>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</si>
  <si>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</si>
  <si>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</si>
  <si>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</si>
  <si>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</si>
  <si>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</si>
  <si>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</si>
  <si>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</si>
  <si>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</si>
  <si>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</si>
  <si>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</si>
  <si>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</si>
  <si>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</si>
  <si>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</si>
  <si>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</si>
  <si>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</si>
  <si>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</si>
  <si>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</si>
  <si>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</si>
  <si>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</si>
  <si>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</si>
  <si>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</si>
  <si>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</si>
  <si>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</si>
  <si>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</si>
  <si>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</si>
  <si>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</si>
  <si>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</si>
  <si>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</si>
  <si>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</si>
  <si>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</si>
  <si>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</si>
  <si>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</si>
  <si>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</si>
  <si>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</si>
  <si>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</si>
  <si>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</si>
  <si>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</si>
  <si>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</si>
  <si>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</si>
  <si>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</si>
  <si>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</si>
  <si>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</si>
  <si>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</si>
  <si>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</si>
  <si>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</si>
  <si>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</si>
  <si>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</si>
  <si>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</si>
  <si>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</si>
  <si>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</si>
  <si>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</si>
  <si>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</si>
  <si>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</si>
  <si>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</si>
  <si>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</si>
  <si>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</si>
  <si>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</si>
  <si>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</si>
  <si>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</si>
  <si>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</si>
  <si>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</si>
  <si>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</si>
  <si>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</si>
  <si>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</si>
  <si>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</si>
  <si>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</si>
  <si>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</si>
  <si>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</si>
  <si>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</si>
  <si>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</si>
  <si>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</si>
  <si>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</si>
  <si>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</si>
  <si>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</si>
  <si>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</si>
  <si>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</si>
  <si>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</si>
  <si>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</si>
  <si>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</si>
  <si>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</si>
  <si>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</si>
  <si>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</si>
  <si>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</si>
  <si>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</si>
  <si>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</si>
  <si>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</si>
  <si>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</si>
  <si>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</si>
  <si>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</si>
  <si>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</si>
  <si>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</si>
  <si>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</si>
  <si>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</si>
  <si>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</si>
  <si>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</si>
  <si>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</si>
  <si>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</si>
  <si>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</si>
  <si>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</si>
  <si>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</si>
  <si>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</si>
  <si>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</si>
  <si>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</si>
  <si>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</si>
  <si>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</si>
  <si>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</si>
  <si>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</si>
  <si>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</si>
  <si>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</si>
  <si>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</si>
  <si>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</si>
  <si>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</si>
  <si>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</si>
  <si>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</si>
  <si>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</si>
  <si>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</si>
  <si>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</si>
  <si>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</si>
  <si>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</si>
  <si>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</si>
  <si>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</si>
  <si>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</si>
  <si>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</si>
  <si>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</si>
  <si>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</si>
  <si>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</si>
  <si>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</si>
  <si>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</si>
  <si>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</si>
  <si>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</si>
  <si>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</si>
  <si>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</si>
  <si>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</si>
  <si>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</si>
  <si>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</si>
  <si>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</si>
  <si>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</si>
  <si>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</si>
  <si>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</si>
  <si>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</si>
  <si>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</si>
  <si>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</si>
  <si>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</si>
  <si>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</si>
  <si>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</si>
  <si>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</si>
  <si>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</si>
  <si>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</si>
  <si>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</si>
  <si>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</si>
  <si>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</si>
  <si>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</si>
  <si>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</si>
  <si>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</si>
  <si>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</si>
  <si>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</si>
  <si>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</si>
  <si>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</si>
  <si>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</si>
  <si>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</si>
  <si>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</si>
  <si>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</si>
  <si>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</si>
  <si>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</si>
  <si>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</si>
  <si>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</si>
  <si>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</si>
  <si>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</si>
  <si>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</si>
  <si>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</si>
  <si>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</si>
  <si>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</si>
  <si>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</si>
  <si>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</si>
  <si>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</si>
  <si>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</si>
  <si>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</si>
  <si>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</si>
  <si>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</si>
  <si>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</si>
  <si>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</si>
  <si>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</si>
  <si>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</si>
  <si>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</si>
  <si>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</si>
  <si>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</si>
  <si>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</si>
  <si>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</si>
  <si>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</si>
  <si>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</si>
  <si>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</si>
  <si>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</si>
  <si>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</si>
  <si>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</si>
  <si>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</si>
  <si>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</si>
  <si>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</si>
  <si>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</si>
  <si>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</si>
  <si>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</si>
  <si>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</si>
  <si>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</si>
  <si>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</si>
  <si>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</si>
  <si>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</si>
  <si>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</si>
  <si>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</si>
  <si>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</si>
  <si>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</si>
  <si>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</si>
  <si>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</si>
  <si>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</si>
  <si>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</si>
  <si>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</si>
  <si>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</si>
  <si>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</si>
  <si>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</si>
  <si>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</si>
  <si>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</si>
  <si>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</si>
  <si>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</si>
  <si>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</si>
  <si>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</si>
  <si>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</si>
  <si>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</si>
  <si>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</si>
  <si>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</si>
  <si>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</si>
  <si>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</si>
  <si>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</si>
  <si>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</si>
  <si>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</si>
  <si>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</si>
  <si>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</si>
  <si>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</si>
  <si>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</si>
  <si>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</si>
  <si>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</si>
  <si>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</si>
  <si>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</si>
  <si>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</si>
  <si>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</si>
  <si>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</si>
  <si>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</si>
  <si>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</si>
  <si>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</si>
  <si>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</si>
  <si>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</si>
  <si>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</si>
  <si>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</si>
  <si>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</si>
  <si>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</si>
  <si>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</si>
  <si>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</si>
  <si>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</si>
  <si>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</si>
  <si>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</si>
  <si>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</si>
  <si>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</si>
  <si>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</si>
  <si>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</si>
  <si>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</si>
  <si>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</si>
  <si>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</si>
  <si>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</si>
  <si>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</si>
  <si>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</si>
  <si>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</si>
  <si>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</si>
  <si>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</si>
  <si>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</si>
  <si>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</si>
  <si>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</si>
  <si>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</si>
  <si>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</si>
  <si>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</si>
  <si>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</si>
  <si>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</si>
  <si>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</si>
  <si>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</si>
  <si>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</si>
  <si>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</si>
  <si>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</si>
  <si>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</si>
  <si>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</si>
  <si>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</si>
  <si>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</si>
  <si>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</si>
  <si>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</si>
  <si>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</si>
  <si>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</si>
  <si>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</si>
  <si>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</si>
  <si>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</si>
  <si>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</si>
  <si>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</si>
  <si>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</si>
  <si>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</si>
  <si>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</si>
  <si>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</si>
  <si>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</si>
  <si>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</si>
  <si>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</si>
  <si>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</si>
  <si>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</si>
  <si>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</si>
  <si>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</si>
  <si>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</si>
  <si>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</si>
  <si>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</si>
  <si>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</si>
  <si>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</si>
  <si>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</si>
  <si>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</si>
  <si>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</si>
  <si>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</si>
  <si>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</si>
  <si>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</si>
  <si>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</si>
  <si>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</si>
  <si>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</si>
  <si>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</si>
  <si>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</si>
  <si>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</si>
  <si>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</si>
  <si>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</si>
  <si>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</si>
  <si>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</si>
  <si>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</si>
  <si>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</si>
  <si>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</si>
  <si>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</si>
  <si>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</si>
  <si>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</si>
  <si>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</si>
  <si>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</si>
  <si>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</si>
  <si>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</si>
  <si>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</si>
  <si>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</si>
  <si>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</si>
  <si>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</si>
  <si>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</si>
  <si>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</si>
  <si>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</si>
  <si>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</si>
  <si>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</si>
  <si>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</si>
  <si>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</si>
  <si>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</si>
  <si>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</si>
  <si>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</si>
  <si>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</si>
  <si>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</si>
  <si>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</si>
  <si>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</si>
  <si>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</si>
  <si>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</si>
  <si>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</si>
  <si>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</si>
  <si>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</si>
  <si>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</si>
  <si>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</si>
  <si>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</si>
  <si>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</si>
  <si>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</si>
  <si>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</si>
  <si>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</si>
  <si>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</si>
  <si>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</si>
  <si>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</si>
  <si>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</si>
  <si>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</si>
  <si>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</si>
  <si>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</si>
  <si>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</si>
  <si>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</si>
  <si>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</si>
  <si>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</si>
  <si>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</si>
  <si>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</si>
  <si>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</si>
  <si>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</si>
  <si>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</si>
  <si>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</si>
  <si>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</si>
  <si>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</si>
  <si>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</si>
  <si>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</si>
  <si>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</si>
  <si>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</si>
  <si>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</si>
  <si>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</si>
  <si>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</si>
  <si>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</si>
  <si>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</si>
  <si>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</si>
  <si>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</si>
  <si>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</si>
  <si>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</si>
  <si>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</si>
  <si>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</si>
  <si>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</si>
  <si>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</si>
  <si>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</si>
  <si>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</si>
  <si>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</si>
  <si>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</si>
  <si>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</si>
  <si>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</si>
  <si>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</si>
  <si>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</si>
  <si>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</si>
  <si>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</si>
  <si>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</si>
  <si>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</si>
  <si>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</si>
  <si>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</si>
  <si>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</si>
  <si>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</si>
  <si>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</si>
  <si>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</si>
  <si>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</si>
  <si>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</si>
  <si>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</si>
  <si>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</si>
  <si>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</si>
  <si>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</si>
  <si>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</si>
  <si>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</si>
  <si>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</si>
  <si>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</si>
  <si>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</si>
  <si>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</si>
  <si>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</si>
  <si>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</si>
  <si>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</si>
  <si>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</si>
  <si>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</si>
  <si>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</si>
  <si>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</si>
  <si>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</si>
  <si>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</si>
  <si>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</si>
  <si>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</si>
  <si>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</si>
  <si>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</si>
  <si>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</si>
  <si>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</si>
  <si>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</si>
  <si>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</si>
  <si>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</si>
  <si>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</si>
  <si>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</si>
  <si>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</si>
  <si>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</si>
  <si>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</si>
  <si>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</si>
  <si>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</si>
  <si>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</si>
  <si>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</si>
  <si>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</si>
  <si>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</si>
  <si>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</si>
  <si>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</si>
  <si>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</si>
  <si>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</si>
  <si>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</si>
  <si>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</si>
  <si>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</si>
  <si>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</si>
  <si>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</si>
  <si>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</si>
  <si>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</si>
  <si>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</si>
  <si>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</si>
  <si>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</si>
  <si>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</si>
  <si>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</si>
  <si>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</si>
  <si>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</si>
  <si>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</si>
  <si>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</si>
  <si>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</si>
  <si>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</si>
  <si>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</si>
  <si>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</si>
  <si>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</si>
  <si>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</si>
  <si>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</si>
  <si>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</si>
  <si>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</si>
  <si>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</si>
  <si>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</si>
  <si>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</si>
  <si>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</si>
  <si>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</si>
  <si>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</si>
  <si>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</si>
  <si>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</si>
  <si>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</si>
  <si>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</si>
  <si>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</si>
  <si>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</si>
  <si>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</si>
  <si>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</si>
  <si>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</si>
  <si>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</si>
  <si>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</si>
  <si>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</si>
  <si>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</si>
  <si>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</si>
  <si>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</si>
  <si>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</si>
  <si>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</si>
  <si>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</si>
  <si>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</si>
  <si>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</si>
  <si>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</si>
  <si>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</si>
  <si>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</si>
  <si>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</si>
  <si>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</si>
  <si>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</si>
  <si>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</si>
  <si>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</si>
  <si>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</si>
  <si>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</si>
  <si>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</si>
  <si>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</si>
  <si>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</si>
  <si>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</si>
  <si>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</si>
  <si>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</si>
  <si>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</si>
  <si>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</si>
  <si>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</si>
  <si>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</si>
  <si>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</si>
  <si>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</si>
  <si>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</si>
  <si>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</si>
  <si>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</si>
  <si>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</si>
  <si>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</si>
  <si>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</si>
  <si>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</si>
  <si>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</si>
  <si>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</si>
  <si>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</si>
  <si>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</si>
  <si>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</si>
  <si>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</si>
  <si>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</si>
  <si>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</si>
  <si>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</si>
  <si>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</si>
  <si>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</si>
  <si>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</si>
  <si>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</si>
  <si>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</si>
  <si>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</si>
  <si>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</si>
  <si>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</si>
  <si>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</si>
  <si>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</si>
  <si>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</si>
  <si>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</si>
  <si>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</si>
  <si>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</si>
  <si>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</si>
  <si>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</si>
  <si>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</si>
  <si>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</si>
  <si>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</si>
  <si>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</si>
  <si>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</si>
  <si>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</si>
  <si>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</si>
  <si>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</si>
  <si>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</si>
  <si>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</si>
  <si>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</si>
  <si>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</si>
  <si>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</si>
  <si>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</si>
  <si>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</si>
  <si>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</si>
  <si>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</si>
  <si>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</si>
  <si>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</si>
  <si>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</si>
  <si>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</si>
  <si>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</si>
  <si>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</si>
  <si>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</si>
  <si>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</si>
  <si>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</si>
  <si>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</si>
  <si>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</si>
  <si>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</si>
  <si>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</si>
  <si>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</si>
  <si>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</si>
  <si>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</si>
  <si>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</si>
  <si>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</si>
  <si>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</si>
  <si>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</si>
  <si>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</si>
  <si>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</si>
  <si>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</si>
  <si>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</si>
  <si>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</si>
  <si>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</si>
  <si>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</si>
  <si>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</si>
  <si>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</si>
  <si>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</si>
  <si>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</si>
  <si>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</si>
  <si>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</si>
  <si>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</si>
  <si>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</si>
  <si>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</si>
  <si>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</si>
  <si>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</si>
  <si>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</si>
  <si>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</si>
  <si>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</si>
  <si>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</si>
  <si>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</si>
  <si>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</si>
  <si>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</si>
  <si>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</si>
  <si>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</si>
  <si>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</si>
  <si>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</si>
  <si>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</si>
  <si>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</si>
  <si>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</si>
  <si>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</si>
  <si>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</si>
  <si>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</si>
  <si>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</si>
  <si>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</si>
  <si>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</si>
  <si>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</si>
  <si>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</si>
  <si>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</si>
  <si>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</si>
  <si>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</si>
  <si>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</si>
  <si>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</si>
  <si>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</si>
  <si>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</si>
  <si>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</si>
  <si>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</si>
  <si>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</si>
  <si>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</si>
  <si>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</si>
  <si>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</si>
  <si>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</si>
  <si>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</si>
  <si>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</si>
  <si>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</si>
  <si>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</si>
  <si>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</si>
  <si>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</si>
  <si>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</si>
  <si>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</si>
  <si>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</si>
  <si>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</si>
  <si>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</si>
  <si>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</si>
  <si>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</si>
  <si>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</si>
  <si>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</si>
  <si>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</si>
  <si>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</si>
  <si>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</si>
  <si>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</si>
  <si>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</si>
  <si>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</si>
  <si>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</si>
  <si>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</si>
  <si>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</si>
  <si>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</si>
  <si>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</si>
  <si>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</si>
  <si>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</si>
  <si>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</si>
  <si>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</si>
  <si>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</si>
  <si>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</si>
  <si>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</si>
  <si>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</si>
  <si>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</si>
  <si>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</si>
  <si>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</si>
  <si>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</si>
  <si>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</si>
  <si>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</si>
  <si>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</si>
  <si>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</si>
  <si>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</si>
  <si>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</si>
  <si>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</si>
  <si>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</si>
  <si>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</si>
  <si>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</si>
  <si>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</si>
  <si>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</si>
  <si>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</si>
  <si>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</si>
  <si>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</si>
  <si>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</si>
  <si>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</si>
  <si>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</si>
  <si>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</si>
  <si>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</si>
  <si>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</si>
  <si>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</si>
  <si>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</si>
  <si>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</si>
  <si>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</si>
  <si>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</si>
  <si>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</si>
  <si>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</si>
  <si>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</si>
  <si>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</si>
  <si>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</si>
  <si>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</si>
  <si>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</si>
  <si>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</si>
  <si>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</si>
  <si>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</si>
  <si>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</si>
  <si>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</si>
  <si>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</si>
  <si>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</si>
  <si>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</si>
  <si>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</si>
  <si>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</si>
  <si>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</si>
  <si>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</si>
  <si>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</si>
  <si>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</si>
  <si>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</si>
  <si>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</si>
  <si>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</si>
  <si>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</si>
  <si>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</si>
  <si>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</si>
  <si>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</si>
  <si>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</si>
  <si>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</si>
  <si>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</si>
  <si>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</si>
  <si>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</si>
  <si>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</si>
  <si>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</si>
  <si>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</si>
  <si>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</si>
  <si>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</si>
  <si>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</si>
  <si>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</si>
  <si>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</si>
  <si>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</si>
  <si>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</si>
  <si>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</si>
  <si>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</si>
  <si>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</si>
  <si>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</si>
  <si>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</si>
  <si>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</si>
  <si>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</si>
  <si>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</si>
  <si>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</si>
  <si>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</si>
  <si>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</si>
  <si>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</si>
  <si>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</si>
  <si>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</si>
  <si>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</si>
  <si>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</si>
  <si>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</si>
  <si>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</si>
  <si>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</si>
  <si>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</si>
  <si>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</si>
  <si>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</si>
  <si>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</si>
  <si>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</si>
  <si>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</si>
  <si>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</si>
  <si>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</si>
  <si>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</si>
  <si>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</si>
  <si>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</si>
  <si>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</si>
  <si>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</si>
  <si>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</si>
  <si>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</si>
  <si>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</si>
  <si>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</si>
  <si>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</si>
  <si>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</si>
  <si>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</si>
  <si>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</si>
  <si>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</si>
  <si>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</si>
  <si>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</si>
  <si>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</si>
  <si>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</si>
  <si>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</si>
  <si>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</si>
  <si>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</si>
  <si>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</si>
  <si>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</si>
  <si>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</si>
  <si>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</si>
  <si>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</si>
  <si>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</si>
  <si>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</si>
  <si>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</si>
  <si>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</si>
  <si>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</si>
  <si>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</si>
  <si>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</si>
  <si>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</si>
  <si>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</si>
  <si>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</si>
  <si>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</si>
  <si>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</si>
  <si>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</si>
  <si>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</si>
  <si>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</si>
  <si>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</si>
  <si>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</si>
  <si>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</si>
  <si>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</si>
  <si>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</si>
  <si>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</si>
  <si>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</si>
  <si>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</si>
  <si>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</si>
  <si>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</si>
  <si>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</si>
  <si>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</si>
  <si>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</si>
  <si>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</si>
  <si>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</si>
  <si>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</si>
  <si>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</si>
  <si>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</si>
  <si>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</si>
  <si>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</si>
  <si>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</si>
  <si>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</si>
  <si>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</si>
  <si>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</si>
  <si>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</si>
  <si>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</si>
  <si>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</si>
  <si>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</si>
  <si>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</si>
  <si>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</si>
  <si>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</si>
  <si>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</si>
  <si>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</si>
  <si>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</si>
  <si>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</si>
  <si>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</si>
  <si>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</si>
  <si>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</si>
  <si>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</si>
  <si>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</si>
  <si>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</si>
  <si>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</si>
  <si>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</si>
  <si>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</si>
  <si>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</si>
  <si>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</si>
  <si>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</si>
  <si>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</si>
  <si>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</si>
  <si>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</si>
  <si>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</si>
  <si>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</si>
  <si>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</si>
  <si>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</si>
  <si>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</si>
  <si>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</si>
  <si>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</si>
  <si>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</si>
  <si>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</si>
  <si>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</si>
  <si>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</si>
  <si>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</si>
  <si>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</si>
  <si>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</si>
  <si>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</si>
  <si>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</si>
  <si>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</si>
  <si>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</si>
  <si>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</si>
  <si>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</si>
  <si>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</si>
  <si>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</si>
  <si>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</si>
  <si>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</si>
  <si>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</si>
  <si>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</si>
  <si>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</si>
  <si>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</si>
  <si>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</si>
  <si>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</si>
  <si>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</si>
  <si>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</si>
  <si>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</si>
  <si>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</si>
  <si>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</si>
  <si>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</si>
  <si>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</si>
  <si>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</si>
  <si>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</si>
  <si>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</si>
  <si>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</si>
  <si>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</si>
  <si>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</si>
  <si>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</si>
  <si>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</si>
  <si>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</si>
  <si>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</si>
  <si>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</si>
  <si>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</si>
  <si>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</si>
  <si>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</si>
  <si>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</si>
  <si>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</si>
  <si>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</si>
  <si>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</si>
  <si>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</si>
  <si>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</si>
  <si>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</si>
  <si>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</si>
  <si>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</si>
  <si>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</si>
  <si>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</si>
  <si>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</si>
  <si>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</si>
  <si>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</si>
  <si>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</si>
  <si>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</si>
  <si>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</si>
  <si>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</si>
  <si>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</si>
  <si>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</si>
  <si>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</si>
  <si>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</si>
  <si>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</si>
  <si>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</si>
  <si>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</si>
  <si>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</si>
  <si>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</si>
  <si>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</si>
  <si>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</si>
  <si>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</si>
  <si>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</si>
  <si>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</si>
  <si>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</si>
  <si>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</si>
  <si>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</si>
  <si>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</si>
  <si>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</si>
  <si>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</si>
  <si>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</si>
  <si>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</si>
  <si>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</si>
  <si>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</si>
  <si>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</si>
  <si>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</si>
  <si>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</si>
  <si>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</si>
  <si>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</si>
  <si>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</si>
  <si>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</si>
  <si>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</si>
  <si>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</si>
  <si>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</si>
  <si>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</si>
  <si>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</si>
  <si>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</si>
  <si>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</si>
  <si>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</si>
  <si>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</si>
  <si>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</si>
  <si>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</si>
  <si>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</si>
  <si>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</si>
  <si>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</si>
  <si>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</si>
  <si>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</si>
  <si>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</si>
  <si>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</si>
  <si>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</si>
  <si>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</si>
  <si>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</si>
  <si>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</si>
  <si>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</si>
  <si>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</si>
  <si>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</si>
  <si>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</si>
  <si>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</si>
  <si>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</si>
  <si>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</si>
  <si>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</si>
  <si>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</si>
  <si>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</si>
  <si>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</si>
  <si>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</si>
  <si>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</si>
  <si>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</si>
  <si>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</si>
  <si>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</si>
  <si>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</si>
  <si>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</si>
  <si>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</si>
  <si>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</si>
  <si>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</si>
  <si>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</si>
  <si>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</si>
  <si>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</si>
  <si>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</si>
  <si>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</si>
  <si>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</si>
  <si>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</si>
  <si>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</si>
  <si>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</si>
  <si>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</si>
  <si>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</si>
  <si>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</si>
  <si>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</si>
  <si>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</si>
  <si>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</si>
  <si>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</si>
  <si>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</si>
  <si>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</si>
  <si>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</si>
  <si>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</si>
  <si>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</si>
  <si>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</si>
  <si>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</si>
  <si>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</si>
  <si>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</si>
  <si>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</si>
  <si>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</si>
  <si>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</si>
  <si>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</si>
  <si>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</si>
  <si>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</si>
  <si>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</si>
  <si>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</si>
  <si>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</si>
  <si>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</si>
  <si>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</si>
  <si>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</si>
  <si>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</si>
  <si>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</si>
  <si>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</si>
  <si>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</si>
  <si>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</si>
  <si>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</si>
  <si>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</si>
  <si>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</si>
  <si>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</si>
  <si>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</si>
  <si>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</si>
  <si>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</si>
  <si>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</si>
  <si>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</si>
  <si>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</si>
  <si>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</si>
  <si>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</si>
  <si>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</si>
  <si>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</si>
  <si>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</si>
  <si>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</si>
  <si>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</si>
  <si>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</si>
  <si>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</si>
  <si>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</si>
  <si>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</si>
  <si>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</si>
  <si>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</si>
  <si>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</si>
  <si>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</si>
  <si>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</si>
  <si>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</si>
  <si>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</si>
  <si>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</si>
  <si>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</si>
  <si>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</si>
  <si>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</si>
  <si>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</si>
  <si>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</si>
  <si>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</si>
  <si>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</si>
  <si>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</si>
  <si>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</si>
  <si>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</si>
  <si>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</si>
  <si>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</si>
  <si>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</si>
  <si>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</si>
  <si>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</si>
  <si>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</si>
  <si>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</si>
  <si>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</si>
  <si>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</si>
  <si>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</si>
  <si>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</si>
  <si>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</si>
  <si>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</si>
  <si>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</si>
  <si>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</si>
  <si>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</si>
  <si>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</si>
  <si>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</si>
  <si>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</si>
  <si>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</si>
  <si>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</si>
  <si>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</si>
  <si>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</si>
  <si>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</si>
  <si>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</si>
  <si>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</si>
  <si>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</si>
  <si>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</si>
  <si>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</si>
  <si>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</si>
  <si>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</si>
  <si>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</si>
  <si>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</si>
  <si>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</si>
  <si>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</si>
  <si>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</si>
  <si>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</si>
  <si>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</si>
  <si>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</si>
  <si>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</si>
  <si>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</si>
  <si>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</si>
  <si>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</si>
  <si>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</si>
  <si>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</si>
  <si>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</si>
  <si>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</si>
  <si>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</si>
  <si>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</si>
  <si>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</si>
  <si>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</si>
  <si>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</si>
  <si>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</si>
  <si>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</si>
  <si>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</si>
  <si>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</si>
  <si>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</si>
  <si>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</si>
  <si>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</si>
  <si>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</si>
  <si>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</si>
  <si>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</si>
  <si>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</si>
  <si>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</si>
  <si>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</si>
  <si>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</si>
  <si>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</si>
  <si>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</si>
  <si>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</si>
  <si>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</si>
  <si>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</si>
  <si>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</si>
  <si>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</si>
  <si>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</si>
  <si>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</si>
  <si>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</si>
  <si>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</si>
  <si>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</si>
  <si>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</si>
  <si>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</si>
  <si>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</si>
  <si>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</si>
  <si>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</si>
  <si>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</si>
  <si>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</si>
  <si>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</si>
  <si>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</si>
  <si>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</si>
  <si>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</si>
  <si>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</si>
  <si>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</si>
  <si>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</si>
  <si>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</si>
  <si>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</si>
  <si>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</si>
  <si>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</si>
  <si>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</si>
  <si>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</si>
  <si>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</si>
  <si>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</si>
  <si>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</si>
  <si>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</si>
  <si>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</si>
  <si>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</si>
  <si>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</si>
  <si>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</si>
  <si>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</si>
  <si>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</si>
  <si>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</si>
  <si>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</si>
  <si>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</si>
  <si>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</si>
  <si>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</si>
  <si>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</si>
  <si>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</si>
  <si>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</si>
  <si>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</si>
  <si>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</si>
  <si>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</si>
  <si>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</si>
  <si>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</si>
  <si>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</si>
  <si>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</si>
  <si>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</si>
  <si>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</si>
  <si>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</si>
  <si>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</si>
  <si>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</si>
  <si>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</si>
  <si>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</si>
  <si>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</si>
  <si>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</si>
  <si>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</si>
  <si>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</si>
  <si>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</si>
  <si>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</si>
  <si>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</si>
  <si>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</si>
  <si>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</si>
  <si>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</si>
  <si>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</si>
  <si>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</si>
  <si>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</si>
  <si>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</si>
  <si>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</si>
  <si>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</si>
  <si>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</si>
  <si>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</si>
  <si>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</si>
  <si>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</si>
  <si>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</si>
  <si>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</si>
  <si>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</si>
  <si>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</si>
  <si>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</si>
  <si>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</si>
  <si>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</si>
  <si>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</si>
  <si>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</si>
  <si>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</si>
  <si>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</si>
  <si>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</si>
  <si>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</si>
  <si>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</si>
  <si>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</si>
  <si>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</si>
  <si>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</si>
  <si>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</si>
  <si>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</si>
  <si>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</si>
  <si>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</si>
  <si>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</si>
  <si>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</si>
  <si>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</si>
  <si>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</si>
  <si>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</si>
  <si>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</si>
  <si>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</si>
  <si>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</si>
  <si>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</si>
  <si>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</si>
  <si>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</si>
  <si>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</si>
  <si>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</si>
  <si>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</si>
  <si>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</si>
  <si>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</si>
  <si>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</si>
  <si>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</si>
  <si>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</si>
  <si>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</si>
  <si>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</si>
  <si>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</si>
  <si>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</si>
  <si>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</si>
  <si>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</si>
  <si>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</si>
  <si>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</si>
  <si>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</si>
  <si>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</si>
  <si>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</si>
  <si>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</si>
  <si>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</si>
  <si>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</si>
  <si>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</si>
  <si>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</si>
  <si>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</si>
  <si>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</si>
  <si>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</si>
  <si>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</si>
  <si>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</si>
  <si>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</si>
  <si>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</si>
  <si>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</si>
  <si>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</si>
  <si>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</si>
  <si>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</si>
  <si>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</si>
  <si>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</si>
  <si>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</si>
  <si>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</si>
  <si>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</si>
  <si>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</si>
  <si>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</si>
  <si>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</si>
  <si>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</si>
  <si>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</si>
  <si>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</si>
  <si>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</si>
  <si>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</si>
  <si>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</si>
  <si>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</si>
  <si>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</si>
  <si>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</si>
  <si>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</si>
  <si>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</si>
  <si>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</si>
  <si>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</si>
  <si>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</si>
  <si>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</si>
  <si>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</si>
  <si>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</si>
  <si>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</si>
  <si>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</si>
  <si>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</si>
  <si>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</si>
  <si>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</si>
  <si>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</si>
  <si>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</si>
  <si>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</si>
  <si>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</si>
  <si>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</si>
  <si>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</si>
  <si>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</si>
  <si>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</si>
  <si>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</si>
  <si>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</si>
  <si>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</si>
  <si>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</si>
  <si>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</si>
  <si>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</si>
  <si>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</si>
  <si>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</si>
  <si>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</si>
  <si>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</si>
  <si>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</si>
  <si>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</si>
  <si>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</si>
  <si>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</si>
  <si>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</si>
  <si>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</si>
  <si>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</si>
  <si>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</si>
  <si>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</si>
  <si>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</si>
  <si>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</si>
  <si>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</si>
  <si>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</si>
  <si>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</si>
  <si>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</si>
  <si>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</si>
  <si>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</si>
  <si>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</si>
  <si>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</si>
  <si>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</si>
  <si>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</si>
  <si>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</si>
  <si>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</si>
  <si>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</si>
  <si>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</si>
  <si>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</si>
  <si>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</si>
  <si>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</si>
  <si>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</si>
  <si>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</si>
  <si>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</si>
  <si>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</si>
  <si>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</si>
  <si>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</si>
  <si>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</si>
  <si>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</si>
  <si>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</si>
  <si>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</si>
  <si>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</si>
  <si>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</si>
  <si>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</si>
  <si>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</si>
  <si>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</si>
  <si>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</si>
  <si>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</si>
  <si>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</si>
  <si>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</si>
  <si>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</si>
  <si>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</si>
  <si>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</si>
  <si>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</si>
  <si>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</si>
  <si>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</si>
  <si>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</si>
  <si>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</si>
  <si>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</si>
  <si>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</si>
  <si>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</si>
  <si>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</si>
  <si>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</si>
  <si>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</si>
  <si>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</si>
  <si>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</si>
  <si>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</si>
  <si>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</si>
  <si>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</si>
  <si>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</si>
  <si>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</si>
  <si>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</si>
  <si>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</si>
  <si>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</si>
  <si>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</si>
  <si>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</si>
  <si>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</si>
  <si>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</si>
  <si>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</si>
  <si>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</si>
  <si>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</si>
  <si>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</si>
  <si>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</si>
  <si>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</si>
  <si>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</si>
  <si>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</si>
  <si>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</si>
  <si>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</si>
  <si>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</si>
  <si>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</si>
  <si>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</si>
  <si>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</si>
  <si>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</si>
  <si>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</si>
  <si>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</si>
  <si>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</si>
  <si>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</si>
  <si>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</si>
  <si>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</si>
  <si>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</si>
  <si>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</si>
  <si>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</si>
  <si>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</si>
  <si>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</si>
  <si>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</si>
  <si>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</si>
  <si>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</si>
  <si>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</si>
  <si>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</si>
  <si>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</si>
  <si>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</si>
  <si>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</si>
  <si>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</si>
  <si>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</si>
  <si>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</si>
  <si>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</si>
  <si>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</si>
  <si>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</si>
  <si>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</si>
  <si>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</si>
  <si>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</si>
  <si>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</si>
  <si>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</si>
  <si>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</si>
  <si>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</si>
  <si>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</si>
  <si>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</si>
  <si>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</si>
  <si>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</si>
  <si>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</si>
  <si>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</si>
  <si>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</si>
  <si>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</si>
  <si>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</si>
  <si>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</si>
  <si>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</si>
  <si>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</si>
  <si>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</si>
  <si>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</si>
  <si>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</si>
  <si>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</si>
  <si>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</si>
  <si>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</si>
  <si>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</si>
  <si>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</si>
  <si>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</si>
  <si>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</si>
  <si>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</si>
  <si>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</si>
  <si>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</si>
  <si>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</si>
  <si>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</si>
  <si>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</si>
  <si>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</si>
  <si>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</si>
  <si>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</si>
  <si>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</si>
  <si>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</si>
  <si>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</si>
  <si>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</si>
  <si>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</si>
  <si>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</si>
  <si>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</si>
  <si>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</si>
  <si>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</si>
  <si>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</si>
  <si>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</si>
  <si>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</si>
  <si>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</si>
  <si>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</si>
  <si>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</si>
  <si>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</si>
  <si>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</si>
  <si>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</si>
  <si>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</si>
  <si>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</si>
  <si>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</si>
  <si>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</si>
  <si>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</si>
  <si>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</si>
  <si>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</si>
  <si>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</si>
  <si>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</si>
  <si>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</si>
  <si>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</si>
  <si>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</si>
  <si>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</si>
  <si>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</si>
  <si>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</si>
  <si>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</si>
  <si>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</si>
  <si>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</si>
  <si>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</si>
  <si>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</si>
  <si>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</si>
  <si>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</si>
  <si>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</si>
  <si>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</si>
  <si>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</si>
  <si>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</si>
  <si>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</si>
  <si>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</si>
  <si>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</si>
  <si>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</si>
  <si>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</si>
  <si>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</si>
  <si>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</si>
  <si>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</si>
  <si>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</si>
  <si>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</si>
  <si>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</si>
  <si>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</si>
  <si>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</si>
  <si>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</si>
  <si>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</si>
  <si>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</si>
  <si>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</si>
  <si>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</si>
  <si>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</si>
  <si>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</si>
  <si>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</si>
  <si>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</si>
  <si>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</si>
  <si>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</si>
  <si>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</si>
  <si>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</si>
  <si>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</si>
  <si>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</si>
  <si>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</si>
  <si>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</si>
  <si>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</si>
  <si>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</si>
  <si>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</si>
  <si>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</si>
  <si>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</si>
  <si>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</si>
  <si>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</si>
  <si>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</si>
  <si>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</si>
  <si>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</si>
  <si>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</si>
  <si>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</si>
  <si>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</si>
  <si>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</si>
  <si>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</si>
  <si>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</si>
  <si>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</si>
  <si>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</si>
  <si>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</si>
  <si>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</si>
  <si>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</si>
  <si>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</si>
  <si>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</si>
  <si>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</si>
  <si>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</si>
  <si>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</si>
  <si>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</si>
  <si>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</si>
  <si>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</si>
  <si>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</si>
  <si>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</si>
  <si>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</si>
  <si>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</si>
  <si>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</si>
  <si>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</si>
  <si>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</si>
  <si>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</si>
  <si>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</si>
  <si>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</si>
  <si>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</si>
  <si>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</si>
  <si>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</si>
  <si>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</si>
  <si>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</si>
  <si>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</si>
  <si>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</si>
  <si>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</si>
  <si>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</si>
  <si>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</si>
  <si>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</si>
  <si>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</si>
  <si>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</si>
  <si>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</si>
  <si>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</si>
  <si>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</si>
  <si>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</si>
  <si>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</si>
  <si>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</si>
  <si>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</si>
  <si>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</si>
  <si>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</si>
  <si>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</si>
  <si>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</si>
  <si>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</si>
  <si>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</si>
  <si>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</si>
  <si>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</si>
  <si>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</si>
  <si>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</si>
  <si>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</si>
  <si>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</si>
  <si>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</si>
  <si>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</si>
  <si>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</si>
  <si>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</si>
  <si>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</si>
  <si>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</si>
  <si>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</si>
  <si>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</si>
  <si>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</si>
  <si>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</si>
  <si>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</si>
  <si>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</si>
  <si>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</si>
  <si>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</si>
  <si>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</si>
  <si>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</si>
  <si>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</si>
  <si>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</si>
  <si>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</si>
  <si>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</si>
  <si>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</si>
  <si>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</si>
  <si>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</si>
  <si>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</si>
  <si>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</si>
  <si>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</si>
  <si>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</si>
  <si>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</si>
  <si>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</si>
  <si>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</si>
  <si>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</si>
  <si>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</si>
  <si>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</si>
  <si>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</si>
  <si>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</si>
  <si>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</si>
  <si>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</si>
  <si>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</si>
  <si>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</si>
  <si>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</si>
  <si>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</si>
  <si>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</si>
  <si>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</si>
  <si>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</si>
  <si>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</si>
  <si>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</si>
  <si>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</si>
  <si>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</si>
  <si>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</si>
  <si>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</si>
  <si>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</si>
  <si>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</si>
  <si>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</si>
  <si>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</si>
  <si>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</si>
  <si>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</si>
  <si>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</si>
  <si>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</si>
  <si>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</si>
  <si>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</si>
  <si>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</si>
  <si>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</si>
  <si>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</si>
  <si>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</si>
  <si>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</si>
  <si>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</si>
  <si>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</si>
  <si>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</si>
  <si>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</si>
  <si>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</si>
  <si>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</si>
  <si>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</si>
  <si>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</si>
  <si>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</si>
  <si>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</si>
  <si>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</si>
  <si>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</si>
  <si>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</si>
  <si>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</si>
  <si>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</si>
  <si>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</si>
  <si>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</si>
  <si>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</si>
  <si>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</si>
  <si>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</si>
  <si>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</si>
  <si>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</si>
  <si>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</si>
  <si>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</si>
  <si>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</si>
  <si>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</si>
  <si>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</si>
  <si>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</si>
  <si>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</si>
  <si>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</si>
  <si>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</si>
  <si>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</si>
  <si>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</si>
  <si>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</si>
  <si>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</si>
  <si>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</si>
  <si>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</si>
  <si>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</si>
  <si>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</si>
  <si>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</si>
  <si>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</si>
  <si>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</si>
  <si>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</si>
  <si>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</si>
  <si>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</si>
  <si>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</si>
  <si>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</si>
  <si>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</si>
  <si>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</si>
  <si>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</si>
  <si>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</si>
  <si>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</si>
  <si>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</si>
  <si>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</si>
  <si>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</si>
  <si>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</si>
  <si>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</si>
  <si>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</si>
  <si>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</si>
  <si>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</si>
  <si>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</si>
  <si>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</si>
  <si>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</si>
  <si>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</si>
  <si>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</si>
  <si>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</si>
  <si>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</si>
  <si>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</si>
  <si>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</si>
  <si>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</si>
  <si>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</si>
  <si>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</si>
  <si>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</si>
  <si>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</si>
  <si>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</si>
  <si>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</si>
  <si>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</si>
  <si>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</si>
  <si>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</si>
  <si>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</si>
  <si>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</si>
  <si>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</si>
  <si>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</si>
  <si>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</si>
  <si>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</si>
  <si>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</si>
  <si>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</si>
  <si>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</si>
  <si>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</si>
  <si>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</si>
  <si>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</si>
  <si>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</si>
  <si>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</si>
  <si>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</si>
  <si>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</si>
  <si>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</si>
  <si>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</si>
  <si>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</si>
  <si>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</si>
  <si>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</si>
  <si>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</si>
  <si>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</si>
  <si>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</si>
  <si>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</si>
  <si>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</si>
  <si>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</si>
  <si>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</si>
  <si>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</si>
  <si>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</si>
  <si>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</si>
  <si>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</si>
  <si>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</si>
  <si>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</si>
  <si>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</si>
  <si>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</si>
  <si>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</si>
  <si>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</si>
  <si>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</si>
  <si>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</si>
  <si>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</si>
  <si>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</si>
  <si>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</si>
  <si>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</si>
  <si>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</si>
  <si>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</si>
  <si>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</si>
  <si>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</si>
  <si>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</si>
  <si>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</si>
  <si>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</si>
  <si>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</si>
  <si>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</si>
  <si>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</si>
  <si>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</si>
  <si>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</si>
  <si>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</si>
  <si>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</si>
  <si>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</si>
  <si>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</si>
  <si>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</si>
  <si>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</si>
  <si>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</si>
  <si>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</si>
  <si>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</si>
  <si>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</si>
  <si>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</si>
  <si>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</si>
  <si>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</si>
  <si>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</si>
  <si>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</si>
  <si>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</si>
  <si>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</si>
  <si>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</si>
  <si>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</si>
  <si>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</si>
  <si>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</si>
  <si>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</si>
  <si>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</si>
  <si>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</si>
  <si>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</si>
  <si>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</si>
  <si>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</si>
  <si>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</si>
  <si>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</si>
  <si>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</si>
  <si>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</si>
  <si>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</si>
  <si>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</si>
  <si>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</si>
  <si>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</si>
  <si>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</si>
  <si>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</si>
  <si>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</si>
  <si>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</si>
  <si>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</si>
  <si>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</si>
  <si>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</si>
  <si>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</si>
  <si>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</si>
  <si>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</si>
  <si>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</si>
  <si>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</si>
  <si>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</si>
  <si>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</si>
  <si>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</si>
  <si>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</si>
  <si>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</si>
  <si>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</si>
  <si>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</si>
  <si>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</si>
  <si>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</si>
  <si>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</si>
  <si>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</si>
  <si>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</si>
  <si>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</si>
  <si>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</si>
  <si>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</si>
  <si>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</si>
  <si>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</si>
  <si>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</si>
  <si>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</si>
  <si>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</si>
  <si>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</si>
  <si>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</si>
  <si>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</si>
  <si>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</si>
  <si>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</si>
  <si>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</si>
  <si>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</si>
  <si>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</si>
  <si>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</si>
  <si>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</si>
  <si>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</si>
  <si>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</si>
  <si>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</si>
  <si>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</si>
  <si>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</si>
  <si>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</si>
  <si>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</si>
  <si>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</si>
  <si>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</si>
  <si>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</si>
  <si>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</si>
  <si>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</si>
  <si>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</si>
  <si>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</si>
  <si>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</si>
  <si>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</si>
  <si>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</si>
  <si>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</si>
  <si>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</si>
  <si>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</si>
  <si>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</si>
  <si>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</si>
  <si>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</si>
  <si>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</si>
  <si>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</si>
  <si>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</si>
  <si>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</si>
  <si>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</si>
  <si>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</si>
  <si>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</si>
  <si>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</si>
  <si>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</si>
  <si>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</si>
  <si>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</si>
  <si>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</si>
  <si>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</si>
  <si>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</si>
  <si>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</si>
  <si>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</si>
  <si>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</si>
  <si>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</si>
  <si>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</si>
  <si>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</si>
  <si>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</si>
  <si>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</si>
  <si>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</si>
  <si>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</si>
  <si>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</si>
  <si>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</si>
  <si>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</si>
  <si>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</si>
  <si>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</si>
  <si>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</si>
  <si>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</si>
  <si>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</si>
  <si>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</si>
  <si>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</si>
  <si>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</si>
  <si>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</si>
  <si>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</si>
  <si>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</si>
  <si>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</si>
  <si>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</si>
  <si>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</si>
  <si>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</si>
  <si>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</si>
  <si>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</si>
  <si>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</si>
  <si>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</si>
  <si>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</si>
  <si>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</si>
  <si>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</si>
  <si>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</si>
  <si>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</si>
  <si>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</si>
  <si>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</si>
  <si>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</si>
  <si>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</si>
  <si>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</si>
  <si>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</si>
  <si>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</si>
  <si>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</si>
  <si>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</si>
  <si>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</si>
  <si>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</si>
  <si>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</si>
  <si>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</si>
  <si>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</si>
  <si>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</si>
  <si>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</si>
  <si>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</si>
  <si>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</si>
  <si>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</si>
  <si>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</si>
  <si>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</si>
  <si>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</si>
  <si>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</si>
  <si>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</si>
  <si>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</si>
  <si>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</si>
  <si>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</si>
  <si>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</si>
  <si>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</si>
  <si>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</si>
  <si>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</si>
  <si>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</si>
  <si>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</si>
  <si>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</si>
  <si>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</si>
  <si>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</si>
  <si>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</si>
  <si>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</si>
  <si>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</si>
  <si>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</si>
  <si>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</si>
  <si>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</si>
  <si>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</si>
  <si>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</si>
  <si>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</si>
  <si>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</si>
  <si>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</si>
  <si>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</si>
  <si>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</si>
  <si>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</si>
  <si>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</si>
  <si>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</si>
  <si>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</si>
  <si>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</si>
  <si>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</si>
  <si>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</si>
  <si>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</si>
  <si>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</si>
  <si>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</si>
  <si>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</si>
  <si>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</si>
  <si>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</si>
  <si>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</si>
  <si>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</si>
  <si>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</si>
  <si>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</si>
  <si>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</si>
  <si>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</si>
  <si>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</si>
  <si>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</si>
  <si>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</si>
  <si>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</si>
  <si>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</si>
  <si>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</si>
  <si>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</si>
  <si>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</si>
  <si>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</si>
  <si>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</si>
  <si>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</si>
  <si>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</si>
  <si>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</si>
  <si>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</si>
  <si>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</si>
  <si>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</si>
  <si>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</si>
  <si>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</si>
  <si>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</si>
  <si>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</si>
  <si>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</si>
  <si>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</si>
  <si>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</si>
  <si>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</si>
  <si>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</si>
  <si>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</si>
  <si>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</si>
  <si>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</si>
  <si>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</si>
  <si>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</si>
  <si>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</si>
  <si>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</si>
  <si>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</si>
  <si>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</si>
  <si>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</si>
  <si>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</si>
  <si>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</si>
  <si>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</si>
  <si>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</si>
  <si>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</si>
  <si>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</si>
  <si>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</si>
  <si>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</si>
  <si>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</si>
  <si>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</si>
  <si>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</si>
  <si>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</si>
  <si>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</si>
  <si>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</si>
  <si>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</si>
  <si>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</si>
  <si>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</si>
  <si>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</si>
  <si>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</si>
  <si>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</si>
  <si>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</si>
  <si>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</si>
  <si>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</si>
  <si>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</si>
  <si>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</si>
  <si>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</si>
  <si>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</si>
  <si>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</si>
  <si>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</si>
  <si>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</si>
  <si>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</si>
  <si>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</si>
  <si>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</si>
  <si>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</si>
  <si>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</si>
  <si>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</si>
  <si>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</si>
  <si>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</si>
  <si>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</si>
  <si>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</si>
  <si>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</si>
  <si>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</si>
  <si>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</si>
  <si>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</si>
  <si>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</si>
  <si>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</si>
  <si>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</si>
  <si>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</si>
  <si>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</si>
  <si>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</si>
  <si>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</si>
  <si>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</si>
  <si>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</si>
  <si>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</si>
  <si>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</si>
  <si>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</si>
  <si>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</si>
  <si>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</si>
  <si>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</si>
  <si>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</si>
  <si>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</si>
  <si>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</si>
  <si>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</si>
  <si>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</si>
  <si>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</si>
  <si>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</si>
  <si>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</si>
  <si>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</si>
  <si>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</si>
  <si>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</si>
  <si>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</si>
  <si>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</si>
  <si>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</si>
  <si>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</si>
  <si>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</si>
  <si>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</si>
  <si>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</si>
  <si>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</si>
  <si>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</si>
  <si>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</si>
  <si>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</si>
  <si>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</si>
  <si>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</si>
  <si>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</si>
  <si>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</si>
  <si>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</si>
  <si>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</si>
  <si>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</si>
  <si>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</si>
  <si>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</si>
  <si>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</si>
  <si>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</si>
  <si>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</si>
  <si>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</si>
  <si>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</si>
  <si>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</si>
  <si>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</si>
  <si>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</si>
  <si>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</si>
  <si>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</si>
  <si>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</si>
  <si>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</si>
  <si>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</si>
  <si>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</si>
  <si>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</si>
  <si>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</si>
  <si>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</si>
  <si>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</si>
  <si>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</si>
  <si>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</si>
  <si>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</si>
  <si>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</si>
  <si>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</si>
  <si>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</si>
  <si>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</si>
  <si>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</si>
  <si>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</si>
  <si>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</si>
  <si>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</si>
  <si>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</si>
  <si>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</si>
  <si>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</si>
  <si>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</si>
  <si>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</si>
  <si>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</si>
  <si>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</si>
  <si>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</si>
  <si>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</si>
  <si>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</si>
  <si>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</si>
  <si>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</si>
  <si>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</si>
  <si>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</si>
  <si>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</si>
  <si>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</si>
  <si>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</si>
  <si>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</si>
  <si>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</si>
  <si>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</si>
  <si>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</si>
  <si>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</si>
  <si>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</si>
  <si>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</si>
  <si>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</si>
  <si>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</si>
  <si>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</si>
  <si>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</si>
  <si>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</si>
  <si>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</si>
  <si>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</si>
  <si>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</si>
  <si>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</si>
  <si>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</si>
  <si>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</si>
  <si>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</si>
  <si>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</si>
  <si>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</si>
  <si>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</si>
  <si>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</si>
  <si>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</si>
  <si>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</si>
  <si>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</si>
  <si>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</si>
  <si>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</si>
  <si>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</si>
  <si>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</si>
  <si>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</si>
  <si>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</si>
  <si>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</si>
  <si>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</si>
  <si>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</si>
  <si>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</si>
  <si>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</si>
  <si>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</si>
  <si>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</si>
  <si>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</si>
  <si>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</si>
  <si>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</si>
  <si>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</si>
  <si>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</si>
  <si>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</si>
  <si>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</si>
  <si>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</si>
  <si>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</si>
  <si>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</si>
  <si>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</si>
  <si>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</si>
  <si>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</si>
  <si>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</si>
  <si>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</si>
  <si>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</si>
  <si>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</si>
  <si>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</si>
  <si>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</si>
  <si>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</si>
  <si>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</si>
  <si>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</si>
  <si>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</si>
  <si>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</si>
  <si>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</si>
  <si>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</si>
  <si>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</si>
  <si>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</si>
  <si>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</si>
  <si>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</si>
  <si>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</si>
  <si>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</si>
  <si>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</si>
  <si>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</si>
  <si>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</si>
  <si>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</si>
  <si>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</si>
  <si>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</si>
  <si>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</si>
  <si>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</si>
  <si>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</si>
  <si>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</si>
  <si>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</si>
  <si>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</si>
  <si>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</si>
  <si>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</si>
  <si>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</si>
  <si>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</si>
  <si>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</si>
  <si>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</si>
  <si>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</si>
  <si>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</si>
  <si>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</si>
  <si>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</si>
  <si>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</si>
  <si>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</si>
  <si>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</si>
  <si>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</si>
  <si>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</si>
  <si>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</si>
  <si>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</si>
  <si>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</si>
  <si>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</si>
  <si>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</si>
  <si>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</si>
  <si>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</si>
  <si>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</si>
  <si>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</si>
  <si>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</si>
  <si>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</si>
  <si>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</si>
  <si>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</si>
  <si>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</si>
  <si>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</si>
  <si>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</si>
  <si>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</si>
  <si>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</si>
  <si>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</si>
  <si>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</si>
  <si>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</si>
  <si>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</si>
  <si>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</si>
  <si>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</si>
  <si>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</si>
  <si>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</si>
  <si>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</si>
  <si>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</si>
  <si>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</si>
  <si>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</si>
  <si>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</si>
  <si>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</si>
  <si>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</si>
  <si>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</si>
  <si>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</si>
  <si>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</si>
  <si>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</si>
  <si>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</si>
  <si>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</si>
  <si>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</si>
  <si>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</si>
  <si>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</si>
  <si>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</si>
  <si>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</si>
  <si>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</si>
  <si>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</si>
  <si>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</si>
  <si>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</si>
  <si>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</si>
  <si>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</si>
  <si>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</si>
  <si>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</si>
  <si>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</si>
  <si>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</si>
  <si>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</si>
  <si>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</si>
  <si>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</si>
  <si>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</si>
  <si>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</si>
  <si>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</si>
  <si>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</si>
  <si>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</si>
  <si>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</si>
  <si>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</si>
  <si>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</si>
  <si>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</si>
  <si>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</si>
  <si>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</si>
  <si>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</si>
  <si>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</si>
  <si>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</si>
  <si>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</si>
  <si>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</si>
  <si>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</si>
  <si>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</si>
  <si>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</si>
  <si>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</si>
  <si>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</si>
  <si>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</si>
  <si>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</si>
  <si>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</si>
  <si>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</si>
  <si>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</si>
  <si>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</si>
  <si>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</si>
  <si>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</si>
  <si>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</si>
  <si>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</si>
  <si>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</si>
  <si>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</si>
  <si>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</si>
  <si>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</si>
  <si>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</si>
  <si>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</si>
  <si>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</si>
  <si>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</si>
  <si>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</si>
  <si>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</si>
  <si>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</si>
  <si>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</si>
  <si>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</si>
  <si>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</si>
  <si>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</si>
  <si>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</si>
  <si>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</si>
  <si>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</si>
  <si>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</si>
  <si>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</si>
  <si>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</si>
  <si>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</si>
  <si>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</si>
  <si>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</si>
  <si>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</si>
  <si>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</si>
  <si>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</si>
  <si>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</si>
  <si>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</si>
  <si>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</si>
  <si>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</si>
  <si>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</si>
  <si>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</si>
  <si>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</si>
  <si>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</si>
  <si>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</si>
  <si>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</si>
  <si>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</si>
  <si>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</si>
  <si>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</si>
  <si>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</si>
  <si>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</si>
  <si>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</si>
  <si>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</si>
  <si>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</si>
  <si>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</si>
  <si>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</si>
  <si>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</si>
  <si>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</si>
  <si>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</si>
  <si>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</si>
  <si>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</si>
  <si>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</si>
  <si>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</si>
  <si>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</si>
  <si>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</si>
  <si>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</si>
  <si>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</si>
  <si>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</si>
  <si>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</si>
  <si>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</si>
  <si>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</si>
  <si>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</si>
  <si>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</si>
  <si>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</si>
  <si>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</si>
  <si>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</si>
  <si>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</si>
  <si>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</si>
  <si>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</si>
  <si>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</si>
  <si>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</si>
  <si>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</si>
  <si>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</si>
  <si>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</si>
  <si>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</si>
  <si>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</si>
  <si>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</si>
  <si>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</si>
  <si>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</si>
  <si>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</si>
  <si>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</si>
  <si>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</si>
  <si>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</si>
  <si>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</si>
  <si>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</si>
  <si>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</si>
  <si>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</si>
  <si>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</si>
  <si>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</si>
  <si>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</si>
  <si>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</si>
  <si>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</si>
  <si>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</si>
  <si>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</si>
  <si>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</si>
  <si>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</si>
  <si>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</si>
  <si>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</si>
  <si>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</si>
  <si>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</si>
  <si>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</si>
  <si>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</si>
  <si>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</si>
  <si>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</si>
  <si>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</si>
  <si>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</si>
  <si>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</si>
  <si>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</si>
  <si>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</si>
  <si>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</si>
  <si>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</si>
  <si>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</si>
  <si>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</si>
  <si>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</si>
  <si>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</si>
  <si>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</si>
  <si>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</si>
  <si>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</si>
  <si>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</si>
  <si>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</si>
  <si>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</si>
  <si>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</si>
  <si>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</si>
  <si>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</si>
  <si>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</si>
  <si>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</si>
  <si>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</si>
  <si>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</si>
  <si>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</si>
  <si>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</si>
  <si>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</si>
  <si>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</si>
  <si>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</si>
  <si>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</si>
  <si>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</si>
  <si>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</si>
  <si>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</si>
  <si>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</si>
  <si>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</si>
  <si>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</si>
  <si>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</si>
  <si>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</si>
  <si>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</si>
  <si>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</si>
  <si>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</si>
  <si>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</si>
  <si>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</si>
  <si>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</si>
  <si>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</si>
  <si>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</si>
  <si>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</si>
  <si>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</si>
  <si>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</si>
  <si>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</si>
  <si>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</si>
  <si>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</si>
  <si>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</si>
  <si>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</si>
  <si>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</si>
  <si>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</si>
  <si>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</si>
  <si>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</si>
  <si>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</si>
  <si>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</si>
  <si>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</si>
  <si>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</si>
  <si>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</si>
  <si>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</si>
  <si>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</si>
  <si>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</si>
  <si>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</si>
  <si>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</si>
  <si>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</si>
  <si>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</si>
  <si>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</si>
  <si>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</si>
  <si>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</si>
  <si>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</si>
  <si>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</si>
  <si>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</si>
  <si>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</si>
  <si>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</si>
  <si>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</si>
  <si>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</si>
  <si>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</si>
  <si>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</si>
  <si>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</si>
  <si>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</si>
  <si>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</si>
  <si>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</si>
  <si>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</si>
  <si>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</si>
  <si>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</si>
  <si>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</si>
  <si>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</si>
  <si>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</si>
  <si>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</si>
  <si>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</si>
  <si>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</si>
  <si>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</si>
  <si>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</si>
  <si>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</si>
  <si>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</si>
  <si>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</si>
  <si>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</si>
  <si>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</si>
  <si>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</si>
  <si>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</si>
  <si>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</si>
  <si>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</si>
  <si>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</si>
  <si>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</si>
  <si>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</si>
  <si>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</si>
  <si>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</si>
  <si>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</si>
  <si>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</si>
  <si>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</si>
  <si>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</si>
  <si>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</si>
  <si>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</si>
  <si>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</si>
  <si>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</si>
  <si>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</si>
  <si>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</si>
  <si>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</si>
  <si>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</si>
  <si>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</si>
  <si>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</si>
  <si>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</si>
  <si>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</si>
  <si>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</si>
  <si>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</si>
  <si>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</si>
  <si>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</si>
  <si>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</si>
  <si>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</si>
  <si>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</si>
  <si>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</si>
  <si>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</si>
  <si>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</si>
  <si>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</si>
  <si>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</si>
  <si>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</si>
  <si>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</si>
  <si>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</si>
  <si>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</si>
  <si>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</si>
  <si>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</si>
  <si>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</si>
  <si>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</si>
  <si>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</si>
  <si>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</si>
  <si>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</si>
  <si>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</si>
  <si>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</si>
  <si>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</si>
  <si>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</si>
  <si>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</si>
  <si>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</si>
  <si>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</si>
  <si>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</si>
  <si>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</si>
  <si>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</si>
  <si>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</si>
  <si>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</si>
  <si>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</si>
  <si>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</si>
  <si>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</si>
  <si>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</si>
  <si>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</si>
  <si>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</si>
  <si>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</si>
  <si>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</si>
  <si>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</si>
  <si>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</si>
  <si>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</si>
  <si>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</si>
  <si>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</si>
  <si>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</si>
  <si>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</si>
  <si>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</si>
  <si>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</si>
  <si>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</si>
  <si>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</si>
  <si>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</si>
  <si>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</si>
  <si>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</si>
  <si>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</si>
  <si>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</si>
  <si>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</si>
  <si>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</si>
  <si>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</si>
  <si>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</si>
  <si>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</si>
  <si>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</si>
  <si>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</si>
  <si>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</si>
  <si>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</si>
  <si>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</si>
  <si>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</si>
  <si>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</si>
  <si>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</si>
  <si>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</si>
  <si>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</si>
  <si>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</si>
  <si>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</si>
  <si>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</si>
  <si>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</si>
  <si>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</si>
  <si>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</si>
  <si>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</si>
  <si>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</si>
  <si>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</si>
  <si>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</si>
  <si>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</si>
  <si>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</si>
  <si>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</si>
  <si>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</si>
  <si>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</si>
  <si>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</si>
  <si>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</si>
  <si>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</si>
  <si>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</si>
  <si>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</si>
  <si>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</si>
  <si>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</si>
  <si>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</si>
  <si>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</si>
  <si>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</si>
  <si>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</si>
  <si>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</si>
  <si>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</si>
  <si>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</si>
  <si>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</si>
  <si>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</si>
  <si>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</si>
  <si>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</si>
  <si>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</si>
  <si>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</si>
  <si>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</si>
  <si>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</si>
  <si>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</si>
  <si>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</si>
  <si>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</si>
  <si>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</si>
  <si>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</si>
  <si>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</si>
  <si>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</si>
  <si>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</si>
  <si>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</si>
  <si>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</si>
  <si>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</si>
  <si>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</si>
  <si>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</si>
  <si>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</si>
  <si>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</si>
  <si>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</si>
  <si>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</si>
  <si>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</si>
  <si>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</si>
  <si>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</si>
  <si>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</si>
  <si>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</si>
  <si>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</si>
  <si>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</si>
  <si>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</si>
  <si>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</si>
  <si>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</si>
  <si>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</si>
  <si>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</si>
  <si>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</si>
  <si>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</si>
  <si>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</si>
  <si>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</si>
  <si>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</si>
  <si>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</si>
  <si>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</si>
  <si>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</si>
  <si>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</si>
  <si>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</si>
  <si>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</si>
  <si>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</si>
  <si>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</si>
  <si>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</si>
  <si>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</si>
  <si>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</si>
  <si>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</si>
  <si>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</si>
  <si>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</si>
  <si>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</si>
  <si>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</si>
  <si>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</si>
  <si>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</si>
  <si>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</si>
  <si>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</si>
  <si>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</si>
  <si>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</si>
  <si>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</si>
  <si>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</si>
  <si>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</si>
  <si>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</si>
  <si>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</si>
  <si>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</si>
  <si>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</si>
  <si>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</si>
  <si>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</si>
  <si>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</si>
  <si>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</si>
  <si>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</si>
  <si>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</si>
  <si>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</si>
  <si>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</si>
  <si>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</si>
  <si>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</si>
  <si>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</si>
  <si>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</si>
  <si>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</si>
  <si>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</si>
  <si>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</si>
  <si>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</si>
  <si>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</si>
  <si>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</si>
  <si>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</si>
  <si>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</si>
  <si>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</si>
  <si>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</si>
  <si>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</si>
  <si>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</si>
  <si>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</si>
  <si>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</si>
  <si>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</si>
  <si>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</si>
  <si>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</si>
  <si>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</si>
  <si>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</si>
  <si>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</si>
  <si>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</si>
  <si>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</si>
  <si>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</si>
  <si>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</si>
  <si>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</si>
  <si>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</si>
  <si>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</si>
  <si>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</si>
  <si>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</si>
  <si>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</si>
  <si>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</si>
  <si>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</si>
  <si>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</si>
  <si>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</si>
  <si>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</si>
  <si>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</si>
  <si>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</si>
  <si>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</si>
  <si>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</si>
  <si>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</si>
  <si>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</si>
  <si>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</si>
  <si>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</si>
  <si>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</si>
  <si>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</si>
  <si>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</si>
  <si>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</si>
  <si>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</si>
  <si>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</si>
  <si>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</si>
  <si>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</si>
  <si>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</si>
  <si>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</si>
  <si>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</si>
  <si>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</si>
  <si>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</si>
  <si>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</si>
  <si>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</si>
  <si>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</si>
  <si>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</si>
  <si>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</si>
  <si>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</si>
  <si>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</si>
  <si>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</si>
  <si>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</si>
  <si>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</si>
  <si>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</si>
  <si>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</si>
  <si>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</si>
  <si>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</si>
  <si>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</si>
  <si>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</si>
  <si>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</si>
  <si>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</si>
  <si>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</si>
  <si>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</si>
  <si>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</si>
  <si>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</si>
  <si>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</si>
  <si>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</si>
  <si>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</si>
  <si>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</si>
  <si>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</si>
  <si>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</si>
  <si>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</si>
  <si>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</si>
  <si>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</si>
  <si>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</si>
  <si>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</si>
  <si>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</si>
  <si>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</si>
  <si>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</si>
  <si>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</si>
  <si>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</si>
  <si>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</si>
  <si>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</si>
  <si>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</si>
  <si>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</si>
  <si>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</si>
  <si>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</si>
  <si>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</si>
  <si>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</si>
  <si>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</si>
  <si>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</si>
  <si>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</si>
  <si>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</si>
  <si>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</si>
  <si>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</si>
  <si>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</si>
  <si>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</si>
  <si>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</si>
  <si>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</si>
  <si>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</si>
  <si>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</si>
  <si>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</si>
  <si>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</si>
  <si>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</si>
  <si>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</si>
  <si>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</si>
  <si>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</si>
  <si>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</si>
  <si>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</si>
  <si>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</si>
  <si>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</si>
  <si>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</si>
  <si>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</si>
  <si>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</si>
  <si>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</si>
  <si>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</si>
  <si>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</si>
  <si>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</si>
  <si>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</si>
  <si>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</si>
  <si>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</si>
  <si>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</si>
  <si>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</si>
  <si>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</si>
  <si>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</si>
  <si>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</si>
  <si>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</si>
  <si>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</si>
  <si>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</si>
  <si>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</si>
  <si>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</si>
  <si>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</si>
  <si>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</si>
  <si>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</si>
  <si>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</si>
  <si>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</si>
  <si>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</si>
  <si>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</si>
  <si>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</si>
  <si>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</si>
  <si>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</si>
  <si>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</si>
  <si>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</si>
  <si>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</si>
  <si>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</si>
  <si>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</si>
  <si>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</si>
  <si>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</si>
  <si>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</si>
  <si>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</si>
  <si>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</si>
  <si>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</si>
  <si>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</si>
  <si>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</si>
  <si>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</si>
  <si>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</si>
  <si>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</si>
  <si>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</si>
  <si>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</si>
  <si>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</si>
  <si>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</si>
  <si>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</si>
  <si>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</si>
  <si>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</si>
  <si>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</si>
  <si>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</si>
  <si>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</si>
  <si>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</si>
  <si>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</si>
  <si>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</si>
  <si>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</si>
  <si>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</si>
  <si>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</si>
  <si>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</si>
  <si>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</si>
  <si>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</si>
  <si>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</si>
  <si>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</si>
  <si>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</si>
  <si>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</si>
  <si>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</si>
  <si>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</si>
  <si>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</si>
  <si>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</si>
  <si>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</si>
  <si>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</si>
  <si>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</si>
  <si>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</si>
  <si>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</si>
  <si>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</si>
  <si>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</si>
  <si>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</si>
  <si>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</si>
  <si>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</si>
  <si>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</si>
  <si>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</si>
  <si>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</si>
  <si>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</si>
  <si>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</si>
  <si>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</si>
  <si>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</si>
  <si>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</si>
  <si>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</si>
  <si>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</si>
  <si>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</si>
  <si>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</si>
  <si>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</si>
  <si>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</si>
  <si>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</si>
  <si>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</si>
  <si>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</si>
  <si>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</si>
  <si>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</si>
  <si>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</si>
  <si>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</si>
  <si>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</si>
  <si>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</si>
  <si>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</si>
  <si>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</si>
  <si>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</si>
  <si>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</si>
  <si>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</si>
  <si>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</si>
  <si>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</si>
  <si>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</si>
  <si>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</si>
  <si>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</si>
  <si>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</si>
  <si>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</si>
  <si>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</si>
  <si>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</si>
  <si>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</si>
  <si>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</si>
  <si>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</si>
  <si>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</si>
  <si>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</si>
  <si>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</si>
  <si>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</si>
  <si>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</si>
  <si>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</si>
  <si>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</si>
  <si>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</si>
  <si>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</si>
  <si>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</si>
  <si>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</si>
  <si>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</si>
  <si>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</si>
  <si>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</si>
  <si>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</si>
  <si>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</si>
  <si>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</si>
  <si>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</si>
  <si>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</si>
  <si>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</si>
  <si>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</si>
  <si>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</si>
  <si>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</si>
  <si>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</si>
  <si>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</si>
  <si>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</si>
  <si>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</si>
  <si>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</si>
  <si>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</si>
  <si>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</si>
  <si>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</si>
  <si>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</si>
  <si>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</si>
  <si>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</si>
  <si>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</si>
  <si>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</si>
  <si>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</si>
  <si>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</si>
  <si>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</si>
  <si>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</si>
  <si>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</si>
  <si>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</si>
  <si>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</si>
  <si>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</si>
  <si>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</si>
  <si>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</si>
  <si>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</si>
  <si>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</si>
  <si>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</si>
  <si>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</si>
  <si>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</si>
  <si>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</si>
  <si>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</si>
  <si>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</si>
  <si>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</si>
  <si>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</si>
  <si>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</si>
  <si>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</si>
  <si>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</si>
  <si>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</si>
  <si>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</si>
  <si>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</si>
  <si>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</si>
  <si>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</si>
  <si>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</si>
  <si>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</si>
  <si>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</si>
  <si>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</si>
  <si>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</si>
  <si>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</si>
  <si>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</si>
  <si>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</si>
  <si>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</si>
  <si>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</si>
  <si>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</si>
  <si>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</si>
  <si>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</si>
  <si>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</si>
  <si>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</si>
  <si>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</si>
  <si>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</si>
  <si>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</si>
  <si>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</si>
  <si>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</si>
  <si>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</si>
  <si>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</si>
  <si>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</si>
  <si>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</si>
  <si>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</si>
  <si>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</si>
  <si>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</si>
  <si>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</si>
  <si>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</si>
  <si>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</si>
  <si>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</si>
  <si>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</si>
  <si>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</si>
  <si>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</si>
  <si>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</si>
  <si>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</si>
  <si>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</si>
  <si>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</si>
  <si>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</si>
  <si>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</si>
  <si>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</si>
  <si>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</si>
  <si>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</si>
  <si>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</si>
  <si>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</si>
  <si>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</si>
  <si>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</si>
  <si>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</si>
  <si>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</si>
  <si>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</si>
  <si>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</si>
  <si>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</si>
  <si>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</si>
  <si>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</si>
  <si>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</si>
  <si>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</si>
  <si>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</si>
  <si>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</si>
  <si>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</si>
  <si>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</si>
  <si>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</si>
  <si>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</si>
  <si>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</si>
  <si>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</si>
  <si>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</si>
  <si>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</si>
  <si>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</si>
  <si>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</si>
  <si>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</si>
  <si>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</si>
  <si>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</si>
  <si>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</si>
  <si>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</si>
  <si>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</si>
  <si>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</si>
  <si>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</si>
  <si>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</si>
  <si>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</si>
  <si>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</si>
  <si>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</si>
  <si>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</si>
  <si>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</si>
  <si>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</si>
  <si>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</si>
  <si>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</si>
  <si>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</si>
  <si>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</si>
  <si>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</si>
  <si>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</si>
  <si>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</si>
  <si>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</si>
  <si>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</si>
  <si>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</si>
  <si>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</si>
  <si>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</si>
  <si>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</si>
  <si>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</si>
  <si>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</si>
  <si>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</si>
  <si>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</si>
  <si>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</si>
  <si>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</si>
  <si>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</si>
  <si>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</si>
  <si>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</si>
  <si>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</si>
  <si>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</si>
  <si>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</si>
  <si>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</si>
  <si>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</si>
  <si>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</si>
  <si>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</si>
  <si>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</si>
  <si>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</si>
  <si>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</si>
  <si>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</si>
  <si>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</si>
  <si>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</si>
  <si>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</si>
  <si>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</si>
  <si>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</si>
  <si>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</si>
  <si>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</si>
  <si>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</si>
  <si>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</si>
  <si>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</si>
  <si>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</si>
  <si>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</si>
  <si>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</si>
  <si>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</si>
  <si>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</si>
  <si>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</si>
  <si>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</si>
  <si>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</si>
  <si>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</si>
  <si>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</si>
  <si>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</si>
  <si>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</si>
  <si>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</si>
  <si>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</si>
  <si>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</si>
  <si>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</si>
  <si>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</si>
  <si>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</si>
  <si>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</si>
  <si>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</si>
  <si>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</si>
  <si>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</si>
  <si>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</si>
  <si>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</si>
  <si>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</si>
  <si>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</si>
  <si>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</si>
  <si>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</si>
  <si>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</si>
  <si>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</si>
  <si>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</si>
  <si>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</si>
  <si>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</si>
  <si>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</si>
  <si>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</si>
  <si>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</si>
  <si>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</si>
  <si>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</si>
  <si>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</si>
  <si>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</si>
  <si>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</si>
  <si>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</si>
  <si>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</si>
  <si>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</si>
  <si>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</si>
  <si>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</si>
  <si>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</si>
  <si>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</si>
  <si>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</si>
  <si>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</si>
  <si>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</si>
  <si>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</si>
  <si>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</si>
  <si>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</si>
  <si>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</si>
  <si>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</si>
  <si>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</si>
  <si>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</si>
  <si>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</si>
  <si>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</si>
  <si>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</si>
  <si>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</si>
  <si>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</si>
  <si>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</si>
  <si>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</si>
  <si>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</si>
  <si>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</si>
  <si>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</si>
  <si>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</si>
  <si>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</si>
  <si>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</si>
  <si>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</si>
  <si>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</si>
  <si>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</si>
  <si>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</si>
  <si>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</si>
  <si>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</si>
  <si>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</si>
  <si>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</si>
  <si>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</si>
  <si>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</si>
  <si>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</si>
  <si>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</si>
  <si>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</si>
  <si>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</si>
  <si>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</si>
  <si>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</si>
  <si>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</si>
  <si>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</si>
  <si>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</si>
  <si>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</si>
  <si>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</si>
  <si>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</si>
  <si>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</si>
  <si>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</si>
  <si>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</si>
  <si>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</si>
  <si>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</si>
  <si>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</si>
  <si>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</si>
  <si>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</si>
  <si>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</si>
  <si>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</si>
  <si>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</si>
  <si>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</si>
  <si>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</si>
  <si>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</si>
  <si>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</si>
  <si>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</si>
  <si>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</si>
  <si>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</si>
  <si>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</si>
  <si>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</si>
  <si>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</si>
  <si>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</si>
  <si>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</si>
  <si>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</si>
  <si>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</si>
  <si>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</si>
  <si>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</si>
  <si>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</si>
  <si>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</si>
  <si>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</si>
  <si>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</si>
  <si>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</si>
  <si>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</si>
  <si>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</si>
  <si>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</si>
  <si>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</si>
  <si>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</si>
  <si>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</si>
  <si>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</si>
  <si>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</si>
  <si>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</si>
  <si>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</si>
  <si>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</si>
  <si>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</si>
  <si>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</si>
  <si>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</si>
  <si>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</si>
  <si>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</si>
  <si>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</si>
  <si>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</si>
  <si>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</si>
  <si>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</si>
  <si>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</si>
  <si>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</si>
  <si>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</si>
  <si>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</si>
  <si>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</si>
  <si>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</si>
  <si>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</si>
  <si>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</si>
  <si>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</si>
  <si>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</si>
  <si>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</si>
  <si>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</si>
  <si>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</si>
  <si>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</si>
  <si>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</si>
  <si>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</si>
  <si>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</si>
  <si>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</si>
  <si>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</si>
  <si>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</si>
  <si>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</si>
  <si>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</si>
  <si>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</si>
  <si>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</si>
  <si>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</si>
  <si>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</si>
  <si>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</si>
  <si>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</si>
  <si>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</si>
  <si>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</si>
  <si>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</si>
  <si>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</si>
  <si>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</si>
  <si>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</si>
  <si>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</si>
  <si>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</si>
  <si>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</si>
  <si>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</si>
  <si>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</si>
  <si>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</si>
  <si>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</si>
  <si>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</si>
  <si>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</si>
  <si>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</si>
  <si>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</si>
  <si>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</si>
  <si>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</si>
  <si>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</si>
  <si>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</si>
  <si>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</si>
  <si>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</si>
  <si>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</si>
  <si>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</si>
  <si>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</si>
  <si>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</si>
  <si>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</si>
  <si>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</si>
  <si>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</si>
  <si>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</si>
  <si>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</si>
  <si>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</si>
  <si>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</si>
  <si>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</si>
  <si>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</si>
  <si>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</si>
  <si>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</si>
  <si>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</si>
  <si>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</si>
  <si>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</si>
  <si>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</si>
  <si>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</si>
  <si>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</si>
  <si>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</si>
  <si>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</si>
  <si>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</si>
  <si>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</si>
  <si>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</si>
  <si>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</si>
  <si>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</si>
  <si>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</si>
  <si>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</si>
  <si>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</si>
  <si>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</si>
  <si>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</si>
  <si>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</si>
  <si>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</si>
  <si>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</si>
  <si>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</si>
  <si>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</si>
  <si>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</si>
  <si>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</si>
  <si>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</si>
  <si>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</si>
  <si>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</si>
  <si>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</si>
  <si>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</si>
  <si>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</si>
  <si>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</si>
  <si>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</si>
  <si>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</si>
  <si>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</si>
  <si>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</si>
  <si>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</si>
  <si>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</si>
  <si>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</si>
  <si>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</si>
  <si>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</si>
  <si>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</si>
  <si>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</si>
  <si>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</si>
  <si>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</si>
  <si>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</si>
  <si>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</si>
  <si>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</si>
  <si>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</si>
  <si>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</si>
  <si>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</si>
  <si>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</si>
  <si>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</si>
  <si>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</si>
  <si>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</si>
  <si>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</si>
  <si>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</si>
  <si>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</si>
  <si>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</si>
  <si>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</si>
  <si>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</si>
  <si>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</si>
  <si>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</si>
  <si>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</si>
  <si>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</si>
  <si>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</si>
  <si>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</si>
  <si>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</si>
  <si>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</si>
  <si>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</si>
  <si>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</si>
  <si>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</si>
  <si>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</si>
  <si>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</si>
  <si>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</si>
  <si>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</si>
  <si>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</si>
  <si>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</si>
  <si>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</si>
  <si>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</si>
  <si>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</si>
  <si>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</si>
  <si>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</si>
  <si>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</si>
  <si>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</si>
  <si>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</si>
  <si>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</si>
  <si>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</si>
  <si>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</si>
  <si>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</si>
  <si>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</si>
  <si>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</si>
  <si>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</si>
  <si>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</si>
  <si>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</si>
  <si>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</si>
  <si>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</si>
  <si>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</si>
  <si>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</si>
  <si>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</si>
  <si>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</si>
  <si>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</si>
  <si>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</si>
  <si>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</si>
  <si>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</si>
  <si>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</si>
  <si>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</si>
  <si>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</si>
  <si>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</si>
  <si>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</si>
  <si>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</si>
  <si>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</si>
  <si>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</si>
  <si>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</si>
  <si>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</si>
  <si>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</si>
  <si>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</si>
  <si>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</si>
  <si>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</si>
  <si>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</si>
  <si>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</si>
  <si>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</si>
  <si>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</si>
  <si>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</si>
  <si>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</si>
  <si>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</si>
  <si>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</si>
  <si>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</si>
  <si>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</si>
  <si>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</si>
  <si>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</si>
  <si>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</si>
  <si>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</si>
  <si>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</si>
  <si>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</si>
  <si>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</si>
  <si>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</si>
  <si>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</si>
  <si>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</si>
  <si>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</si>
  <si>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</si>
  <si>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</si>
  <si>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</si>
  <si>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</si>
  <si>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</si>
  <si>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</si>
  <si>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</si>
  <si>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</si>
  <si>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</si>
  <si>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</si>
  <si>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</si>
  <si>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</si>
  <si>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</si>
  <si>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</si>
  <si>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</si>
  <si>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</si>
  <si>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</si>
  <si>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</si>
  <si>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</si>
  <si>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</si>
  <si>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</si>
  <si>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</si>
  <si>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</si>
  <si>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</si>
  <si>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</si>
  <si>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</si>
  <si>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</si>
  <si>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</si>
  <si>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</si>
  <si>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</si>
  <si>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</si>
  <si>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</si>
  <si>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</si>
  <si>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</si>
  <si>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</si>
  <si>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</si>
  <si>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</si>
  <si>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</si>
  <si>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</si>
  <si>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</si>
  <si>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</si>
  <si>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</si>
  <si>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</si>
  <si>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</si>
  <si>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</si>
  <si>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</si>
  <si>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</si>
  <si>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</si>
  <si>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</si>
  <si>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</si>
  <si>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</si>
  <si>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</si>
  <si>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</si>
  <si>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</si>
  <si>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</si>
  <si>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</si>
  <si>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</si>
  <si>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</si>
  <si>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</si>
  <si>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</si>
  <si>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</si>
  <si>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</si>
  <si>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</si>
  <si>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</si>
  <si>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</si>
  <si>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</si>
  <si>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</si>
  <si>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</si>
  <si>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</si>
  <si>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</si>
  <si>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</si>
  <si>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</si>
  <si>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</si>
  <si>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</si>
  <si>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</si>
  <si>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</si>
  <si>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</si>
  <si>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</si>
  <si>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</si>
  <si>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</si>
  <si>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</si>
  <si>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</si>
  <si>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</si>
  <si>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</si>
  <si>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</si>
  <si>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</si>
  <si>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</si>
  <si>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</si>
  <si>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</si>
  <si>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</si>
  <si>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</si>
  <si>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</si>
  <si>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</si>
  <si>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</si>
  <si>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</si>
  <si>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</si>
  <si>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</si>
  <si>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</si>
  <si>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</si>
  <si>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</si>
  <si>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</si>
  <si>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</si>
  <si>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</si>
  <si>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</si>
  <si>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</si>
  <si>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</si>
  <si>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</si>
  <si>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</si>
  <si>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</si>
  <si>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</si>
  <si>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</si>
  <si>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</si>
  <si>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</si>
  <si>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</si>
  <si>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</si>
  <si>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</si>
  <si>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</si>
  <si>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</si>
  <si>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</si>
  <si>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</si>
  <si>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</si>
  <si>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</si>
  <si>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</si>
  <si>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</si>
  <si>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</si>
  <si>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</si>
  <si>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</si>
  <si>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</si>
  <si>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</si>
  <si>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</si>
  <si>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</si>
  <si>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</si>
  <si>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</si>
  <si>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</si>
  <si>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</si>
  <si>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</si>
  <si>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</si>
  <si>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</si>
  <si>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</si>
  <si>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</si>
  <si>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</si>
  <si>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</si>
  <si>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</si>
  <si>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</si>
  <si>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</si>
  <si>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</si>
  <si>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</si>
  <si>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</si>
  <si>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</si>
  <si>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</si>
  <si>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</si>
  <si>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</si>
  <si>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</si>
  <si>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</si>
  <si>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</si>
  <si>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</si>
  <si>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</si>
  <si>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</si>
  <si>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</si>
  <si>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</si>
  <si>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</si>
  <si>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</si>
  <si>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</si>
  <si>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</si>
  <si>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</si>
  <si>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</si>
  <si>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</si>
  <si>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</si>
  <si>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</si>
  <si>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</si>
  <si>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</si>
  <si>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</si>
  <si>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</si>
  <si>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</si>
  <si>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</si>
  <si>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</si>
  <si>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</si>
  <si>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</si>
  <si>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</si>
  <si>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</si>
  <si>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</si>
  <si>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</si>
  <si>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</si>
  <si>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</si>
  <si>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</si>
  <si>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</si>
  <si>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</si>
  <si>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</si>
  <si>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</si>
  <si>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</si>
  <si>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</si>
  <si>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</si>
  <si>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</si>
  <si>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</si>
  <si>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</si>
  <si>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</si>
  <si>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</si>
  <si>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</si>
  <si>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</si>
  <si>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</si>
  <si>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</si>
  <si>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</si>
  <si>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</si>
  <si>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</si>
  <si>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</si>
  <si>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</si>
  <si>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</si>
  <si>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</si>
  <si>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</si>
  <si>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</si>
  <si>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</si>
  <si>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</si>
  <si>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</si>
  <si>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</si>
  <si>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</si>
  <si>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</si>
  <si>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</si>
  <si>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</si>
  <si>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</si>
  <si>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</si>
  <si>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</si>
  <si>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</si>
  <si>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</si>
  <si>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</si>
  <si>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</si>
  <si>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</si>
  <si>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</si>
  <si>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</si>
  <si>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</si>
  <si>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</si>
  <si>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</si>
  <si>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</si>
  <si>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</si>
  <si>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</si>
  <si>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</si>
  <si>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</si>
  <si>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</si>
  <si>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</si>
  <si>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</si>
  <si>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</si>
  <si>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</si>
  <si>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</si>
  <si>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</si>
  <si>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</si>
  <si>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</si>
  <si>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</si>
  <si>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</si>
  <si>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</si>
  <si>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</si>
  <si>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</si>
  <si>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</si>
  <si>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</si>
  <si>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</si>
  <si>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</si>
  <si>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</si>
  <si>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</si>
  <si>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</si>
  <si>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</si>
  <si>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</si>
  <si>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</si>
  <si>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</si>
  <si>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</si>
  <si>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</si>
  <si>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</si>
  <si>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</si>
  <si>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</si>
  <si>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</si>
  <si>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</si>
  <si>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</si>
  <si>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</si>
  <si>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</si>
  <si>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</si>
  <si>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</si>
  <si>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</si>
  <si>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</si>
  <si>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</si>
  <si>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</si>
  <si>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</si>
  <si>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</si>
  <si>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</si>
  <si>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</si>
  <si>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</si>
  <si>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</si>
  <si>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</si>
  <si>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</si>
  <si>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</si>
  <si>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</si>
  <si>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</si>
  <si>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</si>
  <si>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</si>
  <si>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</si>
  <si>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</si>
  <si>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</si>
  <si>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</si>
  <si>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</si>
  <si>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</si>
  <si>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</si>
  <si>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</si>
  <si>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</si>
  <si>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</si>
  <si>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</si>
  <si>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</si>
  <si>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</si>
  <si>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</si>
  <si>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</si>
  <si>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</si>
  <si>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</si>
  <si>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</si>
  <si>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</si>
  <si>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</si>
  <si>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</si>
  <si>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</si>
  <si>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</si>
  <si>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</si>
  <si>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</si>
  <si>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</si>
  <si>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</si>
  <si>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</si>
  <si>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</si>
  <si>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</si>
  <si>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</si>
  <si>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</si>
  <si>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</si>
  <si>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</si>
  <si>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</si>
  <si>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</si>
  <si>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</si>
  <si>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</si>
  <si>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</si>
  <si>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</si>
  <si>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</si>
  <si>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</si>
  <si>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</si>
  <si>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</si>
  <si>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</si>
  <si>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</si>
  <si>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</si>
  <si>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</si>
  <si>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</si>
  <si>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</si>
  <si>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</si>
  <si>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</si>
  <si>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</si>
  <si>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</si>
  <si>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</si>
  <si>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</si>
  <si>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</si>
  <si>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</si>
  <si>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</si>
  <si>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</si>
  <si>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</si>
  <si>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</si>
  <si>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</si>
  <si>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</si>
  <si>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</si>
  <si>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</si>
  <si>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</si>
  <si>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</si>
  <si>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</si>
  <si>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</si>
  <si>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</si>
  <si>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</si>
  <si>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</si>
  <si>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</si>
  <si>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</si>
  <si>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</si>
  <si>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</si>
  <si>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</si>
  <si>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</si>
  <si>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</si>
  <si>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</si>
  <si>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</si>
  <si>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</si>
  <si>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</si>
  <si>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</si>
  <si>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</si>
  <si>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</si>
  <si>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</si>
  <si>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</si>
  <si>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</si>
  <si>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</si>
  <si>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</si>
  <si>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</si>
  <si>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</si>
  <si>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</si>
  <si>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</si>
  <si>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</si>
  <si>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</si>
  <si>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</si>
  <si>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</si>
  <si>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</si>
  <si>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</si>
  <si>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</si>
  <si>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</si>
  <si>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</si>
  <si>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</si>
  <si>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</si>
  <si>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</si>
  <si>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</si>
  <si>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</si>
  <si>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</si>
  <si>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</si>
  <si>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</si>
  <si>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</si>
  <si>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</si>
  <si>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</si>
  <si>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</si>
  <si>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</si>
  <si>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</si>
  <si>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</si>
  <si>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</si>
  <si>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</si>
  <si>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</si>
  <si>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</si>
  <si>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</si>
  <si>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</si>
  <si>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</si>
  <si>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</si>
  <si>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</si>
  <si>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</si>
  <si>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</si>
  <si>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</si>
  <si>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</si>
  <si>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</si>
  <si>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</si>
  <si>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</si>
  <si>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</si>
  <si>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</si>
  <si>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</si>
  <si>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</si>
  <si>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</si>
  <si>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</si>
  <si>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</si>
  <si>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</si>
  <si>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</si>
  <si>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</si>
  <si>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</si>
  <si>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</si>
  <si>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</si>
  <si>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</si>
  <si>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</si>
  <si>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</si>
  <si>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</si>
  <si>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</si>
  <si>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</si>
  <si>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</si>
  <si>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</si>
  <si>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</si>
  <si>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</si>
  <si>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</si>
  <si>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</si>
  <si>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</si>
  <si>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</si>
  <si>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</si>
  <si>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</si>
  <si>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</si>
  <si>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</si>
  <si>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</si>
  <si>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</si>
  <si>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</si>
  <si>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</si>
  <si>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</si>
  <si>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</si>
  <si>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</si>
  <si>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</si>
  <si>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</si>
  <si>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</si>
  <si>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</si>
  <si>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</si>
  <si>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</si>
  <si>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</si>
  <si>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</si>
  <si>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</si>
  <si>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</si>
  <si>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</si>
  <si>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</si>
  <si>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</si>
  <si>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</si>
  <si>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</si>
  <si>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</si>
  <si>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</si>
  <si>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</si>
  <si>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</si>
  <si>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</si>
  <si>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</si>
  <si>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</si>
  <si>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</si>
  <si>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</si>
  <si>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</si>
  <si>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</si>
  <si>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</si>
  <si>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</si>
  <si>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</si>
  <si>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</si>
  <si>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</si>
  <si>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</si>
  <si>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</si>
  <si>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</si>
  <si>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</si>
  <si>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</si>
  <si>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</si>
  <si>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</si>
  <si>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</si>
  <si>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</si>
  <si>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</si>
  <si>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</si>
  <si>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</si>
  <si>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</si>
  <si>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</si>
  <si>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</si>
  <si>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</si>
  <si>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</si>
  <si>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</si>
  <si>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</si>
  <si>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</si>
  <si>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</si>
  <si>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</si>
  <si>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</si>
  <si>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</si>
  <si>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</si>
  <si>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</si>
  <si>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</si>
  <si>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</si>
  <si>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</si>
  <si>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</si>
  <si>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</si>
  <si>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</si>
  <si>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</si>
  <si>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</si>
  <si>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</si>
  <si>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</si>
  <si>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</si>
  <si>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</si>
  <si>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</si>
  <si>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</si>
  <si>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</si>
  <si>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</si>
  <si>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</si>
  <si>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</si>
  <si>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</si>
  <si>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</si>
  <si>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</si>
  <si>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</si>
  <si>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</si>
  <si>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</si>
  <si>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</si>
  <si>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</si>
  <si>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</si>
  <si>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</si>
  <si>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</si>
  <si>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</si>
  <si>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</si>
  <si>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</si>
  <si>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</si>
  <si>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</si>
  <si>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</si>
  <si>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</si>
  <si>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</si>
  <si>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</si>
  <si>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</si>
  <si>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</si>
  <si>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</si>
  <si>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</si>
  <si>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</si>
  <si>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</si>
  <si>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</si>
  <si>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</si>
  <si>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</si>
  <si>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</si>
  <si>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</si>
  <si>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</si>
  <si>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</si>
  <si>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</si>
  <si>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</si>
  <si>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</si>
  <si>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</si>
  <si>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</si>
  <si>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</si>
  <si>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</si>
  <si>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</si>
  <si>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</si>
  <si>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</si>
  <si>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</si>
  <si>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</si>
  <si>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</si>
  <si>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</si>
  <si>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</si>
  <si>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</si>
  <si>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</si>
  <si>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</si>
  <si>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</si>
  <si>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</si>
  <si>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</si>
  <si>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</si>
  <si>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</si>
  <si>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</si>
  <si>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</si>
  <si>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</si>
  <si>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</si>
  <si>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</si>
  <si>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</si>
  <si>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</si>
  <si>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</si>
  <si>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</si>
  <si>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</si>
  <si>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</si>
  <si>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</si>
  <si>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</si>
  <si>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</si>
  <si>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</si>
  <si>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</si>
  <si>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</si>
  <si>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</si>
  <si>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</si>
  <si>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</si>
  <si>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</si>
  <si>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</si>
  <si>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</si>
  <si>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</si>
  <si>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</si>
  <si>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</si>
  <si>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</si>
  <si>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</si>
  <si>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</si>
  <si>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</si>
  <si>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</si>
  <si>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</si>
  <si>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</si>
  <si>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</si>
  <si>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</si>
  <si>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</si>
  <si>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</si>
  <si>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</si>
  <si>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</si>
  <si>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</si>
  <si>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</si>
  <si>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</si>
  <si>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</si>
  <si>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</si>
  <si>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</si>
  <si>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</si>
  <si>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</si>
  <si>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</si>
  <si>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</si>
  <si>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</si>
  <si>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</si>
  <si>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</si>
  <si>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</si>
  <si>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</si>
  <si>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</si>
  <si>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</si>
  <si>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</si>
  <si>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</si>
  <si>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</si>
  <si>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</si>
  <si>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</si>
  <si>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</si>
  <si>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</si>
  <si>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</si>
  <si>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</si>
  <si>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</si>
  <si>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</si>
  <si>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</si>
  <si>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</si>
  <si>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</si>
  <si>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</si>
  <si>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</si>
  <si>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</si>
  <si>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</si>
  <si>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</si>
  <si>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</si>
  <si>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</si>
  <si>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</si>
  <si>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</si>
  <si>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</si>
  <si>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</si>
  <si>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</si>
  <si>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</si>
  <si>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</si>
  <si>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</si>
  <si>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</si>
  <si>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</si>
  <si>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</si>
  <si>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</si>
  <si>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</si>
  <si>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</si>
  <si>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</si>
  <si>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</si>
  <si>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</si>
  <si>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</si>
  <si>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</si>
  <si>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</si>
  <si>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</si>
  <si>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</si>
  <si>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</si>
  <si>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</si>
  <si>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</si>
  <si>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</si>
  <si>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</si>
  <si>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</si>
  <si>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</si>
  <si>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</si>
  <si>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</si>
  <si>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</si>
  <si>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</si>
  <si>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</si>
  <si>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</si>
  <si>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</si>
  <si>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</si>
  <si>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</si>
  <si>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</si>
  <si>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</si>
  <si>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</si>
  <si>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</si>
  <si>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</si>
  <si>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</si>
  <si>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</si>
  <si>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</si>
  <si>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</si>
  <si>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</si>
  <si>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</si>
  <si>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</si>
  <si>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</si>
  <si>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</si>
  <si>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</si>
  <si>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</si>
  <si>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</si>
  <si>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</si>
  <si>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</si>
  <si>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</si>
  <si>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</si>
  <si>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</si>
  <si>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</si>
  <si>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</si>
  <si>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</si>
  <si>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</si>
  <si>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</si>
  <si>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</si>
  <si>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</si>
  <si>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</si>
  <si>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</si>
  <si>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</si>
  <si>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</si>
  <si>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</si>
  <si>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</si>
  <si>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</si>
  <si>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</si>
  <si>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</si>
  <si>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</si>
  <si>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</si>
  <si>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</si>
  <si>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</si>
  <si>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</si>
  <si>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</si>
  <si>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</si>
  <si>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</si>
  <si>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</si>
  <si>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</si>
  <si>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</si>
  <si>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</si>
  <si>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</si>
  <si>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</si>
  <si>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</si>
  <si>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</si>
  <si>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</si>
  <si>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</si>
  <si>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</si>
  <si>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</si>
  <si>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</si>
  <si>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</si>
  <si>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</si>
  <si>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</si>
  <si>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</si>
  <si>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</si>
  <si>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</si>
  <si>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</si>
  <si>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</si>
  <si>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</si>
  <si>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</si>
  <si>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</si>
  <si>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</si>
  <si>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</si>
  <si>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</si>
  <si>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</si>
  <si>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</si>
  <si>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</si>
  <si>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</si>
  <si>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</si>
  <si>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</si>
  <si>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</si>
  <si>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</si>
  <si>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</si>
  <si>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</si>
  <si>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</si>
  <si>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</si>
  <si>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</si>
  <si>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</si>
  <si>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</si>
  <si>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</si>
  <si>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</si>
  <si>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</si>
  <si>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</si>
  <si>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</si>
  <si>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</si>
  <si>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</si>
  <si>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</si>
  <si>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</si>
  <si>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</si>
  <si>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</si>
  <si>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</si>
  <si>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</si>
  <si>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</si>
  <si>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</si>
  <si>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</si>
  <si>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</si>
  <si>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</si>
  <si>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</si>
  <si>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</si>
  <si>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</si>
  <si>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</si>
  <si>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</si>
  <si>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</si>
  <si>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</si>
  <si>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</si>
  <si>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</si>
  <si>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</si>
  <si>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</si>
  <si>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</si>
  <si>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</si>
  <si>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</si>
  <si>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</si>
  <si>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</si>
  <si>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</si>
  <si>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</si>
  <si>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</si>
  <si>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</si>
  <si>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</si>
  <si>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</si>
  <si>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</si>
  <si>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</si>
  <si>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</si>
  <si>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</si>
  <si>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</si>
  <si>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</si>
  <si>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</si>
  <si>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</si>
  <si>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</si>
  <si>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</si>
  <si>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</si>
  <si>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</si>
  <si>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</si>
  <si>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</si>
  <si>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</si>
  <si>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</si>
  <si>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</si>
  <si>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</si>
  <si>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</si>
  <si>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</si>
  <si>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</si>
  <si>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</si>
  <si>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</si>
  <si>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</si>
  <si>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</si>
  <si>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</si>
  <si>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</si>
  <si>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</si>
  <si>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</si>
  <si>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</si>
  <si>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</si>
  <si>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</si>
  <si>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</si>
  <si>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</si>
  <si>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</si>
  <si>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</si>
  <si>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</si>
  <si>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</si>
  <si>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</si>
  <si>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</si>
  <si>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</si>
  <si>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</si>
  <si>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</si>
  <si>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</si>
  <si>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</si>
  <si>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</si>
  <si>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</si>
  <si>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</si>
  <si>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</si>
  <si>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</si>
  <si>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</si>
  <si>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</si>
  <si>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</si>
  <si>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</si>
  <si>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</si>
  <si>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</si>
  <si>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</si>
  <si>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</si>
  <si>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</si>
  <si>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</si>
  <si>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</si>
  <si>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</si>
  <si>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</si>
  <si>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</si>
  <si>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</si>
  <si>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</si>
  <si>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</si>
  <si>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</si>
  <si>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</si>
  <si>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</si>
  <si>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</si>
  <si>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</si>
  <si>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</si>
  <si>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</si>
  <si>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</si>
  <si>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</si>
  <si>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</si>
  <si>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</si>
  <si>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</si>
  <si>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</si>
  <si>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</si>
  <si>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</si>
  <si>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</si>
  <si>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</si>
  <si>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</si>
  <si>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</si>
  <si>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</si>
  <si>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</si>
  <si>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</si>
  <si>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</si>
  <si>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</si>
  <si>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</si>
  <si>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</si>
  <si>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</si>
  <si>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</si>
  <si>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</si>
  <si>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</si>
  <si>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</si>
  <si>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</si>
  <si>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</si>
  <si>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</si>
  <si>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</si>
  <si>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</si>
  <si>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</si>
  <si>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</si>
  <si>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</si>
  <si>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</si>
  <si>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</si>
  <si>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</si>
  <si>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</si>
  <si>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</si>
  <si>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</si>
  <si>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</si>
  <si>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</si>
  <si>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</si>
  <si>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</si>
  <si>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</si>
  <si>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</si>
  <si>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</si>
  <si>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</si>
  <si>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</si>
  <si>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</si>
  <si>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</si>
  <si>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</si>
  <si>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</si>
  <si>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</si>
  <si>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</si>
  <si>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</si>
  <si>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</si>
  <si>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</si>
  <si>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</si>
  <si>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</si>
  <si>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</si>
  <si>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</si>
  <si>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</si>
  <si>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</si>
  <si>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</si>
  <si>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</si>
  <si>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</si>
  <si>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</si>
  <si>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</si>
  <si>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</si>
  <si>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</si>
  <si>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</si>
  <si>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</si>
  <si>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</si>
  <si>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</si>
  <si>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</si>
  <si>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</si>
  <si>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</si>
  <si>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</si>
  <si>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</si>
  <si>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</si>
  <si>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</si>
  <si>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</si>
  <si>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</si>
  <si>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</si>
  <si>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</si>
  <si>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</si>
  <si>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</si>
  <si>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</si>
  <si>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</si>
  <si>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</si>
  <si>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</si>
  <si>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</si>
  <si>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</si>
  <si>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</si>
  <si>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</si>
  <si>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</si>
  <si>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</si>
  <si>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</si>
  <si>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</si>
  <si>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</si>
  <si>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</si>
  <si>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</si>
  <si>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</si>
  <si>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</si>
  <si>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</si>
  <si>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</si>
  <si>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</si>
  <si>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</si>
  <si>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</si>
  <si>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</si>
  <si>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</si>
  <si>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</si>
  <si>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</si>
  <si>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</si>
  <si>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</si>
  <si>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</si>
  <si>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</si>
  <si>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</si>
  <si>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</si>
  <si>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</si>
  <si>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</si>
  <si>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</si>
  <si>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</si>
  <si>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</si>
  <si>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</si>
  <si>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</si>
  <si>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</si>
  <si>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</si>
  <si>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</si>
  <si>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</si>
  <si>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</si>
  <si>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</si>
  <si>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</si>
  <si>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</si>
  <si>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</si>
  <si>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</si>
  <si>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</si>
  <si>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</si>
  <si>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</si>
  <si>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</si>
  <si>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</si>
  <si>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</si>
  <si>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</si>
  <si>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</si>
  <si>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</si>
  <si>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</si>
  <si>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</si>
  <si>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</si>
  <si>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</si>
  <si>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</si>
  <si>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</si>
  <si>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</si>
  <si>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</si>
  <si>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</si>
  <si>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</si>
  <si>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</si>
  <si>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</si>
  <si>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</si>
  <si>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</si>
  <si>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</si>
  <si>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</si>
  <si>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</si>
  <si>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</si>
  <si>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</si>
  <si>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</si>
  <si>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</si>
  <si>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</si>
  <si>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</si>
  <si>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</si>
  <si>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</si>
  <si>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</si>
  <si>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</si>
  <si>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</si>
  <si>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</si>
  <si>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</si>
  <si>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</si>
  <si>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</si>
  <si>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</si>
  <si>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</si>
  <si>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</si>
  <si>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</si>
  <si>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</si>
  <si>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</si>
  <si>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</si>
  <si>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</si>
  <si>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</si>
  <si>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</si>
  <si>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</si>
  <si>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</si>
  <si>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</si>
  <si>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</si>
  <si>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</si>
  <si>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</si>
  <si>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</si>
  <si>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</si>
  <si>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</si>
  <si>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</si>
  <si>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</si>
  <si>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</si>
  <si>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</si>
  <si>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</si>
  <si>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</si>
  <si>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</si>
  <si>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</si>
  <si>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</si>
  <si>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</si>
  <si>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</si>
  <si>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</si>
  <si>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</si>
  <si>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</si>
  <si>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</si>
  <si>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</si>
  <si>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</si>
  <si>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</si>
  <si>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</si>
  <si>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</si>
  <si>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</si>
  <si>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</si>
  <si>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</si>
  <si>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</si>
  <si>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</si>
  <si>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</si>
  <si>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</si>
  <si>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</si>
  <si>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</si>
  <si>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</si>
  <si>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</si>
  <si>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</si>
  <si>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</si>
  <si>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</si>
  <si>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</si>
  <si>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</si>
  <si>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</si>
  <si>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</si>
  <si>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</si>
  <si>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</si>
  <si>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</si>
  <si>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</si>
  <si>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</si>
  <si>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</si>
  <si>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</si>
  <si>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</si>
  <si>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</si>
  <si>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</si>
  <si>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</si>
  <si>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</si>
  <si>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</si>
  <si>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</si>
  <si>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</si>
  <si>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</si>
  <si>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</si>
  <si>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</si>
  <si>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</si>
  <si>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</si>
  <si>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</si>
  <si>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</si>
  <si>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</si>
  <si>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</si>
  <si>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</si>
  <si>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</si>
  <si>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</si>
  <si>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</si>
  <si>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</si>
  <si>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</si>
  <si>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</si>
  <si>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</si>
  <si>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</si>
  <si>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</si>
  <si>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</si>
  <si>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</si>
  <si>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</si>
  <si>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</si>
  <si>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</si>
  <si>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</si>
  <si>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</si>
  <si>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</si>
  <si>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</si>
  <si>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</si>
  <si>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</si>
  <si>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</si>
  <si>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</si>
  <si>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</si>
  <si>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</si>
  <si>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</si>
  <si>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</si>
  <si>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</si>
  <si>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</si>
  <si>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</si>
  <si>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</si>
  <si>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</si>
  <si>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</si>
  <si>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</si>
  <si>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</si>
  <si>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</si>
  <si>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</si>
  <si>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</si>
  <si>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</si>
  <si>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</si>
  <si>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</si>
  <si>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</si>
  <si>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</si>
  <si>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</si>
  <si>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</si>
  <si>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</si>
  <si>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</si>
  <si>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</si>
  <si>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</si>
  <si>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</si>
  <si>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</si>
  <si>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</si>
  <si>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</si>
  <si>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</si>
  <si>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</si>
  <si>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</si>
  <si>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</si>
  <si>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</si>
  <si>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</si>
  <si>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</si>
  <si>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</si>
  <si>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</si>
  <si>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</si>
  <si>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</si>
  <si>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</si>
  <si>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</si>
  <si>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</si>
  <si>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</si>
  <si>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</si>
  <si>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</si>
  <si>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</si>
  <si>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</si>
  <si>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</si>
  <si>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</si>
  <si>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</si>
  <si>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</si>
  <si>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</si>
  <si>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</si>
  <si>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</si>
  <si>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</si>
  <si>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</si>
  <si>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</si>
  <si>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</si>
  <si>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</si>
  <si>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</si>
  <si>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</si>
  <si>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</si>
  <si>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</si>
  <si>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</si>
  <si>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</si>
  <si>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</si>
  <si>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</si>
  <si>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</si>
  <si>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</si>
  <si>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</si>
  <si>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</si>
  <si>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</si>
  <si>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</si>
  <si>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</si>
  <si>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</si>
  <si>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</si>
  <si>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</si>
  <si>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</si>
  <si>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</si>
  <si>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</si>
  <si>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</si>
  <si>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</si>
  <si>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</si>
  <si>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</si>
  <si>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</si>
  <si>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</si>
  <si>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</si>
  <si>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</si>
  <si>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</si>
  <si>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</si>
  <si>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</si>
  <si>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</si>
  <si>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</si>
  <si>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</si>
  <si>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</si>
  <si>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</si>
  <si>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</si>
  <si>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</si>
  <si>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</si>
  <si>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</si>
  <si>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</si>
  <si>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</si>
  <si>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</si>
  <si>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</si>
  <si>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</si>
  <si>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</si>
  <si>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</si>
  <si>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</si>
  <si>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</si>
  <si>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</si>
  <si>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</si>
  <si>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</si>
  <si>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</si>
  <si>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</si>
  <si>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</si>
  <si>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</si>
  <si>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</si>
  <si>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</si>
  <si>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</si>
  <si>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</si>
  <si>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</si>
  <si>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</si>
  <si>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</si>
  <si>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</si>
  <si>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</si>
  <si>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</si>
  <si>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</si>
  <si>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</si>
  <si>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</si>
  <si>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</si>
  <si>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</si>
  <si>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</si>
  <si>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</si>
  <si>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</si>
  <si>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</si>
  <si>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</si>
  <si>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</si>
  <si>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</si>
  <si>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</si>
  <si>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</si>
  <si>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</si>
  <si>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</si>
  <si>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</si>
  <si>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</si>
  <si>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</si>
  <si>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</si>
  <si>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</si>
  <si>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</si>
  <si>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</si>
  <si>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</si>
  <si>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</si>
  <si>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</si>
  <si>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</si>
  <si>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</si>
  <si>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</si>
  <si>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</si>
  <si>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</si>
  <si>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</si>
  <si>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</si>
  <si>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</si>
  <si>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</si>
  <si>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</si>
  <si>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</si>
  <si>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</si>
  <si>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</si>
  <si>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</si>
  <si>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</si>
  <si>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</si>
  <si>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</si>
  <si>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</si>
  <si>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</si>
  <si>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</si>
  <si>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</si>
  <si>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</si>
  <si>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</si>
  <si>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</si>
  <si>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</si>
  <si>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</si>
  <si>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</si>
  <si>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</si>
  <si>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</si>
  <si>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</si>
  <si>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</si>
  <si>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</si>
  <si>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</si>
  <si>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</si>
  <si>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</si>
  <si>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</si>
  <si>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</si>
  <si>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</si>
  <si>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</si>
  <si>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</si>
  <si>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</si>
  <si>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</si>
  <si>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</si>
  <si>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</si>
  <si>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</si>
  <si>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</si>
  <si>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</si>
  <si>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</si>
  <si>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</si>
  <si>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</si>
  <si>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</si>
  <si>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</si>
  <si>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</si>
  <si>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</si>
  <si>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</si>
  <si>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</si>
  <si>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</si>
  <si>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</si>
  <si>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</si>
  <si>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</si>
  <si>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</si>
  <si>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</si>
  <si>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</si>
  <si>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</si>
  <si>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</si>
  <si>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</si>
  <si>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</si>
  <si>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</si>
  <si>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</si>
  <si>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</si>
  <si>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</si>
  <si>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</si>
  <si>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</si>
  <si>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</si>
  <si>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</si>
  <si>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</si>
  <si>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</si>
  <si>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</si>
  <si>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</si>
  <si>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</si>
  <si>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</si>
  <si>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</si>
  <si>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</si>
  <si>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</si>
  <si>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</si>
  <si>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</si>
  <si>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</si>
  <si>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</si>
  <si>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</si>
  <si>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</si>
  <si>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</si>
  <si>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</si>
  <si>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</si>
  <si>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</si>
  <si>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</si>
  <si>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</si>
  <si>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</si>
  <si>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</si>
  <si>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</si>
  <si>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</si>
  <si>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</si>
  <si>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</si>
  <si>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</si>
  <si>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</si>
  <si>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</si>
  <si>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</si>
  <si>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</si>
  <si>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</si>
  <si>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</si>
  <si>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</si>
  <si>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</si>
  <si>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</si>
  <si>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</si>
  <si>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</si>
  <si>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</si>
  <si>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</si>
  <si>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</si>
  <si>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</si>
  <si>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</si>
  <si>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</si>
  <si>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</si>
  <si>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</si>
  <si>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</si>
  <si>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</si>
  <si>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</si>
  <si>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</si>
  <si>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</si>
  <si>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</si>
  <si>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</si>
  <si>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</si>
  <si>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</si>
  <si>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</si>
  <si>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</si>
  <si>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</si>
  <si>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</si>
  <si>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</si>
  <si>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</si>
  <si>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</si>
  <si>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</si>
  <si>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</si>
  <si>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</si>
  <si>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</si>
  <si>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</si>
  <si>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</si>
  <si>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</si>
  <si>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</si>
  <si>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</si>
  <si>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</si>
  <si>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</si>
  <si>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</si>
  <si>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</si>
  <si>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</si>
  <si>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</si>
  <si>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</si>
  <si>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</si>
  <si>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</si>
  <si>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</si>
  <si>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</si>
  <si>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</si>
  <si>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</si>
  <si>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</si>
  <si>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</si>
  <si>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</si>
  <si>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</si>
  <si>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</si>
  <si>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</si>
  <si>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</si>
  <si>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</si>
  <si>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</si>
  <si>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</si>
  <si>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</si>
  <si>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</si>
  <si>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</si>
  <si>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</si>
  <si>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</si>
  <si>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</si>
  <si>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</si>
  <si>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</si>
  <si>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</si>
  <si>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</si>
  <si>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</si>
  <si>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</si>
  <si>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</si>
  <si>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</si>
  <si>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</si>
  <si>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</si>
  <si>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</si>
  <si>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</si>
  <si>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</si>
  <si>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</si>
  <si>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</si>
  <si>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</si>
  <si>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</si>
  <si>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</si>
  <si>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</si>
  <si>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</si>
  <si>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</si>
  <si>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</si>
  <si>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</si>
  <si>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</si>
  <si>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</si>
  <si>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</si>
  <si>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</si>
  <si>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</si>
  <si>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</si>
  <si>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</si>
  <si>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</si>
  <si>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</si>
  <si>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</si>
  <si>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</si>
  <si>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</si>
  <si>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</si>
  <si>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</si>
  <si>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</si>
  <si>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</si>
  <si>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</si>
  <si>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</si>
  <si>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</si>
  <si>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</si>
  <si>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</si>
  <si>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</si>
  <si>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</si>
  <si>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</si>
  <si>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</si>
  <si>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</si>
  <si>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</si>
  <si>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</si>
  <si>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</si>
  <si>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</si>
  <si>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</si>
  <si>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</si>
  <si>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</si>
  <si>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</si>
  <si>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</si>
  <si>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</si>
  <si>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</si>
  <si>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</si>
  <si>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</si>
  <si>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</si>
  <si>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</si>
  <si>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</si>
  <si>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</si>
  <si>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</si>
  <si>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</si>
  <si>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</si>
  <si>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</si>
  <si>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</si>
  <si>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</si>
  <si>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</si>
  <si>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</si>
  <si>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</si>
  <si>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</si>
  <si>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</si>
  <si>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</si>
  <si>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</si>
  <si>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</si>
  <si>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</si>
  <si>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</si>
  <si>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</si>
  <si>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</si>
  <si>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</si>
  <si>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</si>
  <si>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</si>
  <si>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</si>
  <si>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</si>
  <si>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</si>
  <si>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</si>
  <si>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</si>
  <si>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</si>
  <si>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</si>
  <si>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</si>
  <si>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</si>
  <si>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</si>
  <si>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</si>
  <si>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</si>
  <si>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</si>
  <si>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</si>
  <si>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</si>
  <si>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</si>
  <si>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</si>
  <si>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</si>
  <si>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</si>
  <si>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</si>
  <si>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</si>
  <si>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</si>
  <si>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</si>
  <si>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</si>
  <si>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</si>
  <si>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</si>
  <si>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</si>
  <si>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</si>
  <si>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</si>
  <si>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</si>
  <si>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</si>
  <si>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</si>
  <si>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</si>
  <si>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</si>
  <si>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</si>
  <si>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</si>
  <si>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</si>
  <si>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</si>
  <si>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</si>
  <si>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</si>
  <si>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</si>
  <si>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</si>
  <si>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</si>
  <si>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</si>
  <si>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</si>
  <si>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</si>
  <si>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</si>
  <si>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</si>
  <si>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</si>
  <si>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</si>
  <si>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</si>
  <si>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</si>
  <si>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</si>
  <si>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</si>
  <si>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</si>
  <si>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</si>
  <si>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</si>
  <si>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</si>
  <si>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</si>
  <si>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</si>
  <si>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</si>
  <si>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</si>
  <si>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</si>
  <si>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</si>
  <si>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</si>
  <si>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</si>
  <si>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</si>
  <si>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</si>
  <si>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</si>
  <si>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</si>
  <si>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</si>
  <si>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</si>
  <si>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</si>
  <si>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</si>
  <si>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</si>
  <si>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</si>
  <si>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</si>
  <si>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</si>
  <si>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</si>
  <si>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</si>
  <si>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</si>
  <si>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</si>
  <si>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</si>
  <si>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</si>
  <si>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</si>
  <si>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</si>
  <si>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</si>
  <si>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</si>
  <si>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</si>
  <si>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</si>
  <si>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</si>
  <si>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</si>
  <si>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</si>
  <si>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</si>
  <si>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</si>
  <si>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</si>
  <si>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</si>
  <si>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</si>
  <si>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</si>
  <si>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</si>
  <si>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</si>
  <si>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</si>
  <si>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</si>
  <si>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</si>
  <si>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</si>
  <si>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</si>
  <si>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</si>
  <si>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</si>
  <si>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</si>
  <si>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</si>
  <si>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</si>
  <si>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</si>
  <si>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</si>
  <si>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</si>
  <si>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</si>
  <si>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</si>
  <si>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</si>
  <si>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</si>
  <si>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</si>
  <si>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</si>
  <si>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</si>
  <si>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</si>
  <si>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</si>
  <si>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</si>
  <si>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</si>
  <si>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</si>
  <si>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</si>
  <si>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</si>
  <si>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</si>
  <si>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</si>
  <si>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</si>
  <si>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</si>
  <si>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</si>
  <si>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</si>
  <si>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</si>
  <si>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</si>
  <si>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</si>
  <si>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</si>
  <si>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</si>
  <si>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</si>
  <si>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</si>
  <si>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</si>
  <si>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</si>
  <si>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</si>
  <si>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</si>
  <si>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</si>
  <si>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</si>
  <si>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</si>
  <si>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</si>
  <si>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</si>
  <si>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</si>
  <si>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</si>
  <si>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</si>
  <si>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</si>
  <si>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</si>
  <si>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</si>
  <si>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</si>
  <si>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</si>
  <si>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</si>
  <si>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</si>
  <si>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</si>
  <si>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</si>
  <si>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</si>
  <si>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</si>
  <si>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</si>
  <si>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</si>
  <si>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</si>
  <si>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</si>
  <si>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</si>
  <si>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</si>
  <si>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</si>
  <si>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</si>
  <si>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</si>
  <si>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</si>
  <si>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</si>
  <si>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</si>
  <si>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</si>
  <si>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</si>
  <si>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</si>
  <si>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</si>
  <si>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</si>
  <si>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</si>
  <si>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</si>
  <si>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</si>
  <si>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</si>
  <si>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</si>
  <si>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</si>
  <si>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</si>
  <si>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</si>
  <si>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</si>
  <si>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</si>
  <si>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</si>
  <si>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</si>
  <si>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</si>
  <si>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</si>
  <si>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</si>
  <si>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</si>
  <si>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</si>
  <si>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</si>
  <si>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</si>
  <si>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</si>
  <si>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</si>
  <si>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</si>
  <si>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</si>
  <si>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</si>
  <si>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</si>
  <si>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</si>
  <si>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</si>
  <si>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</si>
  <si>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</si>
  <si>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</si>
  <si>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</si>
  <si>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</si>
  <si>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</si>
  <si>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</si>
  <si>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</si>
  <si>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</si>
  <si>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</si>
  <si>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</si>
  <si>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</si>
  <si>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</si>
  <si>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</si>
  <si>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</si>
  <si>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</si>
  <si>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</si>
  <si>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</si>
  <si>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</si>
  <si>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</si>
  <si>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</si>
  <si>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</si>
  <si>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</si>
  <si>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</si>
  <si>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</si>
  <si>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</si>
  <si>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</si>
  <si>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</si>
  <si>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</si>
  <si>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</si>
  <si>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</si>
  <si>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</si>
  <si>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</si>
  <si>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</si>
  <si>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</si>
  <si>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</si>
  <si>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</si>
  <si>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</si>
  <si>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</si>
  <si>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</si>
  <si>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</si>
  <si>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</si>
  <si>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</si>
  <si>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</si>
  <si>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</si>
  <si>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</si>
  <si>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</si>
  <si>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</si>
  <si>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</si>
  <si>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</si>
  <si>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</si>
  <si>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</si>
  <si>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</si>
  <si>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</si>
  <si>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</si>
  <si>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</si>
  <si>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</si>
  <si>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</si>
  <si>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</si>
  <si>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</si>
  <si>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</si>
  <si>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</si>
  <si>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</si>
  <si>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</si>
  <si>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</si>
  <si>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</si>
  <si>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</si>
  <si>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</si>
  <si>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</si>
  <si>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</si>
  <si>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</si>
  <si>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</si>
  <si>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</si>
  <si>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</si>
  <si>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</si>
  <si>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</si>
  <si>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</si>
  <si>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</si>
  <si>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</si>
  <si>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</si>
  <si>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</si>
  <si>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</si>
  <si>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</si>
  <si>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</si>
  <si>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</si>
  <si>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</si>
  <si>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</si>
  <si>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</si>
  <si>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</si>
  <si>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</si>
  <si>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</si>
  <si>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</si>
  <si>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</si>
  <si>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</si>
  <si>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</si>
  <si>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</si>
  <si>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</si>
  <si>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</si>
  <si>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</si>
  <si>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</si>
  <si>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</si>
  <si>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</si>
  <si>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</si>
  <si>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</si>
  <si>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</si>
  <si>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</si>
  <si>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</si>
  <si>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</si>
  <si>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</si>
  <si>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</si>
  <si>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</si>
  <si>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</si>
  <si>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</si>
  <si>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</si>
  <si>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</si>
  <si>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</si>
  <si>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</si>
  <si>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</si>
  <si>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</si>
  <si>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</si>
  <si>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</si>
  <si>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</si>
  <si>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</si>
  <si>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</si>
  <si>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</si>
  <si>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</si>
  <si>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</si>
  <si>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</si>
  <si>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</si>
  <si>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</si>
  <si>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</si>
  <si>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</si>
  <si>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</si>
  <si>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</si>
  <si>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</si>
  <si>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</si>
  <si>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</si>
  <si>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</si>
  <si>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</si>
  <si>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</si>
  <si>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</si>
  <si>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</si>
  <si>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</si>
  <si>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</si>
  <si>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</si>
  <si>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</si>
  <si>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</si>
  <si>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</si>
  <si>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</si>
  <si>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</si>
  <si>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</si>
  <si>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</si>
  <si>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</si>
  <si>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</si>
  <si>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</si>
  <si>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</si>
  <si>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</si>
  <si>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</si>
  <si>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</si>
  <si>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</si>
  <si>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</si>
  <si>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</si>
  <si>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</si>
  <si>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</si>
  <si>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</si>
  <si>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</si>
  <si>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</si>
  <si>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</si>
  <si>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</si>
  <si>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</si>
  <si>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</si>
  <si>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</si>
  <si>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</si>
  <si>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</si>
  <si>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</si>
  <si>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</si>
  <si>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</si>
  <si>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</si>
  <si>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</si>
  <si>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</si>
  <si>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</si>
  <si>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</si>
  <si>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</si>
  <si>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</si>
  <si>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</si>
  <si>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</si>
  <si>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</si>
  <si>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</si>
  <si>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</si>
  <si>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</si>
  <si>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</si>
  <si>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</si>
  <si>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</si>
  <si>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</si>
  <si>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</si>
  <si>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</si>
  <si>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</si>
  <si>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</si>
  <si>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</si>
  <si>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</si>
  <si>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</si>
  <si>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</si>
  <si>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</si>
  <si>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</si>
  <si>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</si>
  <si>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</si>
  <si>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</si>
  <si>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</si>
  <si>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</si>
  <si>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</si>
  <si>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</si>
  <si>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</si>
  <si>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</si>
  <si>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</si>
  <si>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</si>
  <si>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</si>
  <si>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</si>
  <si>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</si>
  <si>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</si>
  <si>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</si>
  <si>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</si>
  <si>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</si>
  <si>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</si>
  <si>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</si>
  <si>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</si>
  <si>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</si>
  <si>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</si>
  <si>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</si>
  <si>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</si>
  <si>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</si>
  <si>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</si>
  <si>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</si>
  <si>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</si>
  <si>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</si>
  <si>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</si>
  <si>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</si>
  <si>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</si>
  <si>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</si>
  <si>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</si>
  <si>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</si>
  <si>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</si>
  <si>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</si>
  <si>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</si>
  <si>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</si>
  <si>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</si>
  <si>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</si>
  <si>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</si>
  <si>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</si>
  <si>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</si>
  <si>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</si>
  <si>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</si>
  <si>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</si>
  <si>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</si>
  <si>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</si>
  <si>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</si>
  <si>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</si>
  <si>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</si>
  <si>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</si>
  <si>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</si>
  <si>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</si>
  <si>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</si>
  <si>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</si>
  <si>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</si>
  <si>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</si>
  <si>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</si>
  <si>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</si>
  <si>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</si>
  <si>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</si>
  <si>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</si>
  <si>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</si>
  <si>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</si>
  <si>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</si>
  <si>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</si>
  <si>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</si>
  <si>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</si>
  <si>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</si>
  <si>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</si>
  <si>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</si>
  <si>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</si>
  <si>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</si>
  <si>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</si>
  <si>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</si>
  <si>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</si>
  <si>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</si>
  <si>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</si>
  <si>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</si>
  <si>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</si>
  <si>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</si>
  <si>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</si>
  <si>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</si>
  <si>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</si>
  <si>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</si>
  <si>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</si>
  <si>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</si>
  <si>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</si>
  <si>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</si>
  <si>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</si>
  <si>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</si>
  <si>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</si>
  <si>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</si>
  <si>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</si>
  <si>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</si>
  <si>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</si>
  <si>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</si>
  <si>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</si>
  <si>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</si>
  <si>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</si>
  <si>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</si>
  <si>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</si>
  <si>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</si>
  <si>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</si>
  <si>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</si>
  <si>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</si>
  <si>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</si>
  <si>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</si>
  <si>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</si>
  <si>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</si>
  <si>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</si>
  <si>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</si>
  <si>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</si>
  <si>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</si>
  <si>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</si>
  <si>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</si>
  <si>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</si>
  <si>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</si>
  <si>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</si>
  <si>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</si>
  <si>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</si>
  <si>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</si>
  <si>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</si>
  <si>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</si>
  <si>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</si>
  <si>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</si>
  <si>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</si>
  <si>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</si>
  <si>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</si>
  <si>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</si>
  <si>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</si>
  <si>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</si>
  <si>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</si>
  <si>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</si>
  <si>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</si>
  <si>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</si>
  <si>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</si>
  <si>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</si>
  <si>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</si>
  <si>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</si>
  <si>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</si>
  <si>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</si>
  <si>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</si>
  <si>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</si>
  <si>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</si>
  <si>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</si>
  <si>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</si>
  <si>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</si>
  <si>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</si>
  <si>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</si>
  <si>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</si>
  <si>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</si>
  <si>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</si>
  <si>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</si>
  <si>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</si>
  <si>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</si>
  <si>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</si>
  <si>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</si>
  <si>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</si>
  <si>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</si>
  <si>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</si>
  <si>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</si>
  <si>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</si>
  <si>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</si>
  <si>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</si>
  <si>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</si>
  <si>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</si>
  <si>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</si>
  <si>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</si>
  <si>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</si>
  <si>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</si>
  <si>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</si>
  <si>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</si>
  <si>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</si>
  <si>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</si>
  <si>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</si>
  <si>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</si>
  <si>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</si>
  <si>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</si>
  <si>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</si>
  <si>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</si>
  <si>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</si>
  <si>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</si>
  <si>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</si>
  <si>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</si>
  <si>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</si>
  <si>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</si>
  <si>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</si>
  <si>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</si>
  <si>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</si>
  <si>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</si>
  <si>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</si>
  <si>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</si>
  <si>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</si>
  <si>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</si>
  <si>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</si>
  <si>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</si>
  <si>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</si>
  <si>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</si>
  <si>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</si>
  <si>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</si>
  <si>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</si>
  <si>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</si>
  <si>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</si>
  <si>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</si>
  <si>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</si>
  <si>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</si>
  <si>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</si>
  <si>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</si>
  <si>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</si>
  <si>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</si>
  <si>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</si>
  <si>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</si>
  <si>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</si>
  <si>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</si>
  <si>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</si>
  <si>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</si>
  <si>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</si>
  <si>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</si>
  <si>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</si>
  <si>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</si>
  <si>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</si>
  <si>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</si>
  <si>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</si>
  <si>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</si>
  <si>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</si>
  <si>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</si>
  <si>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</si>
  <si>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</si>
  <si>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</si>
  <si>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</si>
  <si>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</si>
  <si>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</si>
  <si>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</si>
  <si>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</si>
  <si>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</si>
  <si>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</si>
  <si>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</si>
  <si>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</si>
  <si>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</si>
  <si>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</si>
  <si>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</si>
  <si>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</si>
  <si>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</si>
  <si>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</si>
  <si>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</si>
  <si>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</si>
  <si>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</si>
  <si>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</si>
  <si>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</si>
  <si>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</si>
  <si>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</si>
  <si>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</si>
  <si>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</si>
  <si>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</si>
  <si>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</si>
  <si>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</si>
  <si>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</si>
  <si>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</si>
  <si>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</si>
  <si>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</si>
  <si>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</si>
  <si>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</si>
  <si>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</si>
  <si>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</si>
  <si>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</si>
  <si>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</si>
  <si>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</si>
  <si>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</si>
  <si>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</si>
  <si>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</si>
  <si>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</si>
  <si>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</si>
  <si>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</si>
  <si>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</si>
  <si>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</si>
  <si>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</si>
  <si>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</si>
  <si>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</si>
  <si>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</si>
  <si>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</si>
  <si>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</si>
  <si>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</si>
  <si>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</si>
  <si>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</si>
  <si>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</si>
  <si>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</si>
  <si>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</si>
  <si>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</si>
  <si>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</si>
  <si>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</si>
  <si>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</si>
  <si>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</si>
  <si>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</si>
  <si>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</si>
  <si>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</si>
  <si>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</si>
  <si>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</si>
  <si>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</si>
  <si>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</si>
  <si>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</si>
  <si>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</si>
  <si>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</si>
  <si>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</si>
  <si>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</si>
  <si>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</si>
  <si>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</si>
  <si>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</si>
  <si>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</si>
  <si>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</si>
  <si>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</si>
  <si>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</si>
  <si>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</si>
  <si>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</si>
  <si>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</si>
  <si>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</si>
  <si>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</si>
  <si>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</si>
  <si>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</si>
  <si>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</si>
  <si>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</si>
  <si>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</si>
  <si>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</si>
  <si>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</si>
  <si>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</si>
  <si>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</si>
  <si>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</si>
  <si>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</si>
  <si>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</si>
  <si>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</si>
  <si>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</si>
  <si>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</si>
  <si>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</si>
  <si>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</si>
  <si>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</si>
  <si>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</si>
  <si>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</si>
  <si>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</si>
  <si>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</si>
  <si>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</si>
  <si>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</si>
  <si>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</si>
  <si>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</si>
  <si>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</si>
  <si>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</si>
  <si>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</si>
  <si>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</si>
  <si>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</si>
  <si>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</si>
  <si>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</si>
  <si>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</si>
  <si>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</si>
  <si>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</si>
  <si>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</si>
  <si>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</si>
  <si>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</si>
  <si>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</si>
  <si>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</si>
  <si>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</si>
  <si>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</si>
  <si>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</si>
  <si>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</si>
  <si>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</si>
  <si>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</si>
  <si>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</si>
  <si>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</si>
  <si>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</si>
  <si>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</si>
  <si>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</si>
  <si>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</si>
  <si>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</si>
  <si>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</si>
  <si>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</si>
  <si>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</si>
  <si>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</si>
  <si>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</si>
  <si>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</si>
  <si>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</si>
  <si>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</si>
  <si>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</si>
  <si>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</si>
  <si>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</si>
  <si>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</si>
  <si>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</si>
  <si>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</si>
  <si>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</si>
  <si>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</si>
  <si>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</si>
  <si>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</si>
  <si>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</si>
  <si>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</si>
  <si>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</si>
  <si>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</si>
  <si>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</si>
  <si>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</si>
  <si>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</si>
  <si>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</si>
  <si>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</si>
  <si>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</si>
  <si>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</si>
  <si>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</si>
  <si>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</si>
  <si>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</si>
  <si>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</si>
  <si>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</si>
  <si>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</si>
  <si>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</si>
  <si>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</si>
  <si>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</si>
  <si>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</si>
  <si>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</si>
  <si>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</si>
  <si>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</si>
  <si>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</si>
  <si>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</si>
  <si>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</si>
  <si>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</si>
  <si>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</si>
  <si>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</si>
  <si>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</si>
  <si>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</si>
  <si>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</si>
  <si>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</si>
  <si>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</si>
  <si>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</si>
  <si>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</si>
  <si>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</si>
  <si>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</si>
  <si>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</si>
  <si>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</si>
  <si>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</si>
  <si>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</si>
  <si>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</si>
  <si>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</si>
  <si>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</si>
  <si>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</si>
  <si>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</si>
  <si>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</si>
  <si>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</si>
  <si>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</si>
  <si>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</si>
  <si>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</si>
  <si>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</si>
  <si>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</si>
  <si>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</si>
  <si>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</si>
  <si>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</si>
  <si>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</si>
  <si>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</si>
  <si>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</si>
  <si>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</si>
  <si>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</si>
  <si>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</si>
  <si>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</si>
  <si>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</si>
  <si>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</si>
  <si>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</si>
  <si>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</si>
  <si>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</si>
  <si>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</si>
  <si>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</si>
  <si>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</si>
  <si>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</si>
  <si>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</si>
  <si>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</si>
  <si>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</si>
  <si>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</si>
  <si>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</si>
  <si>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</si>
  <si>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</si>
  <si>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</si>
  <si>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</si>
  <si>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</si>
  <si>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</si>
  <si>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</si>
  <si>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</si>
  <si>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</si>
  <si>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</si>
  <si>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</si>
  <si>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</si>
  <si>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</si>
  <si>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</si>
  <si>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</si>
  <si>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</si>
  <si>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</si>
  <si>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</si>
  <si>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</si>
  <si>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</si>
  <si>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</si>
  <si>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</si>
  <si>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</si>
  <si>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</si>
  <si>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</si>
  <si>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</si>
  <si>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</si>
  <si>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</si>
  <si>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</si>
  <si>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</si>
  <si>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</si>
  <si>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</si>
  <si>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</si>
  <si>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</si>
  <si>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</si>
  <si>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</si>
  <si>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</si>
  <si>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</si>
  <si>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</si>
  <si>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</si>
  <si>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</si>
  <si>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</si>
  <si>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</si>
  <si>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</si>
  <si>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</si>
  <si>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</si>
  <si>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</si>
  <si>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</si>
  <si>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</si>
  <si>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</si>
  <si>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</si>
  <si>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</si>
  <si>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</si>
  <si>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</si>
  <si>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</si>
  <si>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</si>
  <si>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</si>
  <si>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</si>
  <si>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</si>
  <si>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</si>
  <si>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</si>
  <si>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</si>
  <si>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</si>
  <si>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</si>
  <si>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</si>
  <si>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</si>
  <si>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</si>
  <si>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</si>
  <si>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</si>
  <si>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</si>
  <si>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</si>
  <si>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</si>
  <si>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</si>
  <si>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</si>
  <si>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</si>
  <si>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</si>
  <si>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</si>
  <si>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</si>
  <si>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</si>
  <si>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</si>
  <si>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</si>
  <si>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</si>
  <si>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</si>
  <si>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</si>
  <si>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</si>
  <si>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</si>
  <si>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</si>
  <si>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</si>
  <si>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</si>
  <si>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</si>
  <si>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</si>
  <si>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</si>
  <si>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</si>
  <si>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</si>
  <si>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</si>
  <si>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</si>
  <si>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</si>
  <si>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</si>
  <si>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</si>
  <si>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</si>
  <si>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</si>
  <si>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</si>
  <si>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</si>
  <si>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</si>
  <si>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</si>
  <si>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</si>
  <si>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</si>
  <si>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</si>
  <si>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</si>
  <si>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</si>
  <si>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</si>
  <si>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</si>
  <si>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</si>
  <si>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</si>
  <si>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</si>
  <si>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</si>
  <si>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</si>
  <si>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</si>
  <si>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</si>
  <si>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</si>
  <si>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</si>
  <si>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</si>
  <si>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</si>
  <si>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</si>
  <si>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</si>
  <si>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</si>
  <si>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</si>
  <si>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</si>
  <si>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</si>
  <si>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</si>
  <si>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</si>
  <si>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</si>
  <si>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</si>
  <si>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</si>
  <si>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</si>
  <si>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</si>
  <si>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</si>
  <si>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</si>
  <si>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</si>
  <si>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</si>
  <si>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</si>
  <si>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</si>
  <si>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</si>
  <si>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</si>
  <si>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</si>
  <si>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</si>
  <si>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</si>
  <si>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</si>
  <si>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</si>
  <si>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</si>
  <si>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</si>
  <si>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</si>
  <si>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</si>
  <si>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</si>
  <si>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</si>
  <si>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</si>
  <si>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</si>
  <si>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</si>
  <si>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</si>
  <si>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</si>
  <si>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</si>
  <si>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</si>
  <si>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</si>
  <si>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</si>
  <si>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</si>
  <si>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</si>
  <si>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</si>
  <si>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</si>
  <si>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</si>
  <si>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</si>
  <si>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</si>
  <si>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</si>
  <si>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</si>
  <si>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</si>
  <si>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</si>
  <si>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</si>
  <si>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</si>
  <si>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</si>
  <si>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</si>
  <si>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</si>
  <si>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</si>
  <si>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</si>
  <si>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</si>
  <si>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</si>
  <si>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</si>
  <si>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</si>
  <si>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</si>
  <si>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</si>
  <si>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</si>
  <si>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</si>
  <si>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</si>
  <si>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</si>
  <si>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</si>
  <si>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</si>
  <si>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</si>
  <si>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</si>
  <si>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</si>
  <si>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</si>
  <si>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</si>
  <si>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</si>
  <si>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</si>
  <si>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</si>
  <si>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</si>
  <si>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</si>
  <si>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</si>
  <si>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</si>
  <si>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</si>
  <si>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</si>
  <si>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</si>
  <si>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</si>
  <si>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</si>
  <si>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</si>
  <si>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</si>
  <si>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</si>
  <si>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</si>
  <si>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</si>
  <si>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</si>
  <si>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</si>
  <si>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</si>
  <si>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</si>
  <si>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</si>
  <si>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</si>
  <si>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</si>
  <si>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</si>
  <si>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</si>
  <si>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</si>
  <si>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</si>
  <si>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</si>
  <si>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</si>
  <si>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</si>
  <si>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</si>
  <si>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</si>
  <si>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</si>
  <si>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</si>
  <si>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</si>
  <si>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</si>
  <si>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</si>
  <si>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</si>
  <si>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</si>
  <si>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</si>
  <si>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</si>
  <si>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</si>
  <si>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</si>
  <si>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</si>
  <si>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</si>
  <si>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</si>
  <si>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</si>
  <si>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</si>
  <si>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</si>
  <si>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</si>
  <si>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</si>
  <si>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</si>
  <si>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</si>
  <si>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</si>
  <si>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</si>
  <si>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</si>
  <si>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</si>
  <si>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</si>
  <si>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</si>
  <si>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</si>
  <si>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</si>
  <si>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</si>
  <si>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</si>
  <si>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</si>
  <si>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</si>
  <si>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</si>
  <si>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</si>
  <si>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</si>
  <si>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</si>
  <si>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</si>
  <si>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</si>
  <si>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</si>
  <si>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</si>
  <si>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</si>
  <si>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</si>
  <si>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</si>
  <si>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</si>
  <si>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</si>
  <si>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</si>
  <si>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</si>
  <si>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</si>
  <si>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</si>
  <si>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</si>
  <si>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</si>
  <si>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</si>
  <si>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</si>
  <si>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</si>
  <si>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</si>
  <si>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</si>
  <si>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</si>
  <si>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</si>
  <si>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</si>
  <si>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</si>
  <si>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</si>
  <si>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</si>
  <si>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</si>
  <si>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</si>
  <si>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</si>
  <si>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</si>
  <si>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</si>
  <si>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</si>
  <si>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</si>
  <si>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</si>
  <si>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</si>
  <si>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</si>
  <si>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</si>
  <si>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</si>
  <si>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</si>
  <si>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</si>
  <si>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</si>
  <si>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</si>
  <si>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</si>
  <si>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</si>
  <si>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</si>
  <si>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</si>
  <si>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</si>
  <si>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</si>
  <si>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</si>
  <si>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</si>
  <si>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</si>
  <si>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</si>
  <si>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</si>
  <si>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</si>
  <si>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</si>
  <si>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</si>
  <si>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</si>
  <si>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</si>
  <si>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</si>
  <si>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</si>
  <si>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</si>
  <si>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</si>
  <si>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</si>
  <si>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</si>
  <si>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</si>
  <si>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</si>
  <si>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</si>
  <si>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</si>
  <si>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</si>
  <si>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</si>
  <si>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</si>
  <si>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</si>
  <si>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</si>
  <si>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</si>
  <si>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</si>
  <si>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</si>
  <si>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</si>
  <si>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</si>
  <si>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</si>
  <si>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</si>
  <si>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</si>
  <si>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</si>
  <si>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</si>
  <si>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</si>
  <si>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</si>
  <si>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</si>
  <si>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</si>
  <si>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</si>
  <si>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</si>
  <si>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</si>
  <si>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</si>
  <si>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</si>
  <si>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</si>
  <si>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</si>
  <si>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</si>
  <si>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</si>
  <si>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</si>
  <si>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</si>
  <si>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</si>
  <si>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</si>
  <si>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</si>
  <si>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</si>
  <si>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</si>
  <si>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</si>
  <si>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</si>
  <si>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</si>
  <si>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</si>
  <si>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</si>
  <si>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</si>
  <si>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</si>
  <si>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</si>
  <si>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</si>
  <si>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</si>
  <si>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</si>
  <si>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</si>
  <si>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</si>
  <si>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</si>
  <si>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</si>
  <si>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</si>
  <si>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</si>
  <si>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</si>
  <si>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</si>
  <si>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</si>
  <si>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</si>
  <si>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</si>
  <si>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</si>
  <si>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</si>
  <si>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</si>
  <si>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</si>
  <si>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</si>
  <si>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</si>
  <si>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</si>
  <si>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</si>
  <si>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</si>
  <si>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</si>
  <si>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</si>
  <si>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</si>
  <si>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</si>
  <si>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</si>
  <si>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</si>
  <si>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</si>
  <si>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</si>
  <si>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</si>
  <si>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</si>
  <si>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</si>
  <si>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</si>
  <si>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</si>
  <si>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</si>
  <si>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</si>
  <si>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</si>
  <si>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</si>
  <si>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</si>
  <si>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</si>
  <si>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</si>
  <si>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</si>
  <si>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</si>
  <si>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</si>
  <si>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</si>
  <si>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</si>
  <si>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</si>
  <si>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</si>
  <si>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</si>
  <si>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</si>
  <si>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</si>
  <si>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</si>
  <si>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</si>
  <si>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</si>
  <si>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</si>
  <si>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</si>
  <si>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</si>
  <si>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</si>
  <si>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</si>
  <si>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</si>
  <si>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</si>
  <si>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</si>
  <si>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</si>
  <si>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</si>
  <si>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</si>
  <si>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</si>
  <si>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</si>
  <si>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</si>
  <si>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</si>
  <si>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</si>
  <si>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</si>
  <si>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</si>
  <si>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</si>
  <si>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</si>
  <si>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</si>
  <si>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</si>
  <si>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</si>
  <si>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</si>
  <si>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</si>
  <si>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</si>
  <si>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</si>
  <si>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</si>
  <si>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</si>
  <si>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</si>
  <si>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</si>
  <si>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</si>
  <si>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</si>
  <si>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</si>
  <si>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</si>
  <si>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</si>
  <si>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</si>
  <si>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</si>
  <si>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</si>
  <si>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</si>
  <si>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</si>
  <si>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</si>
  <si>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</si>
  <si>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</si>
  <si>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</si>
  <si>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</si>
  <si>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</si>
  <si>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</si>
  <si>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</si>
  <si>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</si>
  <si>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</si>
  <si>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</si>
  <si>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</si>
  <si>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</si>
  <si>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</si>
  <si>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</si>
  <si>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</si>
  <si>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</si>
  <si>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</si>
  <si>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</si>
  <si>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</si>
  <si>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</si>
  <si>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</si>
  <si>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</si>
  <si>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</si>
  <si>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</si>
  <si>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</si>
  <si>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</si>
  <si>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</si>
  <si>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</si>
  <si>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</si>
  <si>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</si>
  <si>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</si>
  <si>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</si>
  <si>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</si>
  <si>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</si>
  <si>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</si>
  <si>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</si>
  <si>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</si>
  <si>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</si>
  <si>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</si>
  <si>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</si>
  <si>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</si>
  <si>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</si>
  <si>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</si>
  <si>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</si>
  <si>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</si>
  <si>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</si>
  <si>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</si>
  <si>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</si>
  <si>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</si>
  <si>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</si>
  <si>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</si>
  <si>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</si>
  <si>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</si>
  <si>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</si>
  <si>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</si>
  <si>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</si>
  <si>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</si>
  <si>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</si>
  <si>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</si>
  <si>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</si>
  <si>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</si>
  <si>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</si>
  <si>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</si>
  <si>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</si>
  <si>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</si>
  <si>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</si>
  <si>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</si>
  <si>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</si>
  <si>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</si>
  <si>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</si>
  <si>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</si>
  <si>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</si>
  <si>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</si>
  <si>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</si>
  <si>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</si>
  <si>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</si>
  <si>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</si>
  <si>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</si>
  <si>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</si>
  <si>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</si>
  <si>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</si>
  <si>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</si>
  <si>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</si>
  <si>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</si>
  <si>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</si>
  <si>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</si>
  <si>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</si>
  <si>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</si>
  <si>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</si>
  <si>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</si>
  <si>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</si>
  <si>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</si>
  <si>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</si>
  <si>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</si>
  <si>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</si>
  <si>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</si>
  <si>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</si>
  <si>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</si>
  <si>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</si>
  <si>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</si>
  <si>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</si>
  <si>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</si>
  <si>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</si>
  <si>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</si>
  <si>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</si>
  <si>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</si>
  <si>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</si>
  <si>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</si>
  <si>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</si>
  <si>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</si>
  <si>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</si>
  <si>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</si>
  <si>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</si>
  <si>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</si>
  <si>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</si>
  <si>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</si>
  <si>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</si>
  <si>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</si>
  <si>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</si>
  <si>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</si>
  <si>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</si>
  <si>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</si>
  <si>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</si>
  <si>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</si>
  <si>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</si>
  <si>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</si>
  <si>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</si>
  <si>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</si>
  <si>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</si>
  <si>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</si>
  <si>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</si>
  <si>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</si>
  <si>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</si>
  <si>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</si>
  <si>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</si>
  <si>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</si>
  <si>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</si>
  <si>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</si>
  <si>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</si>
  <si>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</si>
  <si>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</si>
  <si>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</si>
  <si>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</si>
  <si>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</si>
  <si>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</si>
  <si>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</si>
  <si>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</si>
  <si>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</si>
  <si>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</si>
  <si>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</si>
  <si>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</si>
  <si>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</si>
  <si>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</si>
  <si>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</si>
  <si>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</si>
  <si>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</si>
  <si>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</si>
  <si>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</si>
  <si>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</si>
  <si>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</si>
  <si>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</si>
  <si>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</si>
  <si>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</si>
  <si>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</si>
  <si>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</si>
  <si>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</si>
  <si>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</si>
  <si>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</si>
  <si>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</si>
  <si>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</si>
  <si>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</si>
  <si>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</si>
  <si>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</si>
  <si>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</si>
  <si>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</si>
  <si>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</si>
  <si>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</si>
  <si>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</si>
  <si>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</si>
  <si>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</si>
  <si>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</si>
  <si>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</si>
  <si>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</si>
  <si>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</si>
  <si>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</si>
  <si>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</si>
  <si>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</si>
  <si>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</si>
  <si>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</si>
  <si>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</si>
  <si>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</si>
  <si>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</si>
  <si>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</si>
  <si>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</si>
  <si>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</si>
  <si>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</si>
  <si>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</si>
  <si>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</si>
  <si>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</si>
  <si>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</si>
  <si>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</si>
  <si>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</si>
  <si>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</si>
  <si>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</si>
  <si>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</si>
  <si>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</si>
  <si>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</si>
  <si>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</si>
  <si>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</si>
  <si>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</si>
  <si>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</si>
  <si>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</si>
  <si>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</si>
  <si>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</si>
  <si>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</si>
  <si>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</si>
  <si>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</si>
  <si>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</si>
  <si>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</si>
  <si>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</si>
  <si>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</si>
  <si>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</si>
  <si>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</si>
  <si>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</si>
  <si>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</si>
  <si>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</si>
  <si>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</si>
  <si>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</si>
  <si>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</si>
  <si>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</si>
  <si>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</si>
  <si>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</si>
  <si>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</si>
  <si>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</si>
  <si>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</si>
  <si>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</si>
  <si>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</si>
  <si>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</si>
  <si>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</si>
  <si>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</si>
  <si>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</si>
  <si>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</si>
  <si>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</si>
  <si>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</si>
  <si>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</si>
  <si>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</si>
  <si>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</si>
  <si>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</si>
  <si>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</si>
  <si>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</si>
  <si>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</si>
  <si>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</si>
  <si>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</si>
  <si>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</si>
  <si>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</si>
  <si>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</si>
  <si>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</si>
  <si>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</si>
  <si>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</si>
  <si>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</si>
  <si>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</si>
  <si>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</si>
  <si>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</si>
  <si>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</si>
  <si>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</si>
  <si>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</si>
  <si>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</si>
  <si>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</si>
  <si>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</si>
  <si>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</si>
  <si>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</si>
  <si>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</si>
  <si>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</si>
  <si>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</si>
  <si>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</si>
  <si>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</si>
  <si>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</si>
  <si>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</si>
  <si>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</si>
  <si>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</si>
  <si>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</si>
  <si>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</si>
  <si>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</si>
  <si>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</si>
  <si>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</si>
  <si>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</si>
  <si>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</si>
  <si>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</si>
  <si>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</si>
  <si>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</si>
  <si>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</si>
  <si>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</si>
  <si>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</si>
  <si>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</si>
  <si>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</si>
  <si>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</si>
  <si>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</si>
  <si>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</si>
  <si>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</si>
  <si>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</si>
  <si>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</si>
  <si>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</si>
  <si>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</si>
  <si>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</si>
  <si>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</si>
  <si>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</si>
  <si>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</si>
  <si>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</si>
  <si>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</si>
  <si>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</si>
  <si>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</si>
  <si>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</si>
  <si>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</si>
  <si>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</si>
  <si>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</si>
  <si>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</si>
  <si>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</si>
  <si>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</si>
  <si>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</si>
  <si>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</si>
  <si>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</si>
  <si>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</si>
  <si>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</si>
  <si>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</si>
  <si>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</si>
  <si>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</si>
  <si>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</si>
  <si>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</si>
  <si>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</si>
  <si>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</si>
  <si>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</si>
  <si>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</si>
  <si>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</si>
  <si>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</si>
  <si>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</si>
  <si>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</si>
  <si>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</si>
  <si>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</si>
  <si>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</si>
  <si>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</si>
  <si>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</si>
  <si>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</si>
  <si>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</si>
  <si>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</si>
  <si>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</si>
  <si>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</si>
  <si>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</si>
  <si>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</si>
  <si>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</si>
  <si>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</si>
  <si>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</si>
  <si>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</si>
  <si>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</si>
  <si>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</si>
  <si>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</si>
  <si>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</si>
  <si>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</si>
  <si>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</si>
  <si>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</si>
  <si>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</si>
  <si>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</si>
  <si>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</si>
  <si>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</si>
  <si>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</si>
  <si>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</si>
  <si>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</si>
  <si>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</si>
  <si>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</si>
  <si>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</si>
  <si>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</si>
  <si>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</si>
  <si>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</si>
  <si>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</si>
  <si>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</si>
  <si>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</si>
  <si>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</si>
  <si>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</si>
  <si>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</si>
  <si>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</si>
  <si>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</si>
  <si>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</si>
  <si>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</si>
  <si>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</si>
  <si>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</si>
  <si>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</si>
  <si>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</si>
  <si>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</si>
  <si>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</si>
  <si>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</si>
  <si>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</si>
  <si>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</si>
  <si>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</si>
  <si>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</si>
  <si>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</si>
  <si>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</si>
  <si>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</si>
  <si>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</si>
  <si>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</si>
  <si>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</si>
  <si>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</si>
  <si>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</si>
  <si>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</si>
  <si>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</si>
  <si>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</si>
  <si>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</si>
  <si>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</si>
  <si>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</si>
  <si>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</si>
  <si>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</si>
  <si>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</si>
  <si>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</si>
  <si>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</si>
  <si>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</si>
  <si>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</si>
  <si>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</si>
  <si>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</si>
  <si>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</si>
  <si>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</si>
  <si>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</si>
  <si>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</si>
  <si>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</si>
  <si>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</si>
  <si>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</si>
  <si>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</si>
  <si>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</si>
  <si>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</si>
  <si>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</si>
  <si>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</si>
  <si>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</si>
  <si>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</si>
  <si>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</si>
  <si>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</si>
  <si>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</si>
  <si>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</si>
  <si>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</si>
  <si>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</si>
  <si>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</si>
  <si>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</si>
  <si>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</si>
  <si>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</si>
  <si>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</si>
  <si>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</si>
  <si>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</si>
  <si>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</si>
  <si>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</si>
  <si>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</si>
  <si>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</si>
  <si>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</si>
  <si>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</si>
  <si>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</si>
  <si>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</si>
  <si>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</si>
  <si>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</si>
  <si>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</si>
  <si>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</si>
  <si>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</si>
  <si>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</si>
  <si>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</si>
  <si>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</si>
  <si>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</si>
  <si>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</si>
  <si>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</si>
  <si>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</si>
  <si>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</si>
  <si>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</si>
  <si>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</si>
  <si>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</si>
  <si>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</si>
  <si>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</si>
  <si>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</si>
  <si>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</si>
  <si>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</si>
  <si>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</si>
  <si>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</si>
  <si>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</si>
  <si>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</si>
  <si>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</si>
  <si>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</si>
  <si>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</si>
  <si>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</si>
  <si>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</si>
  <si>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</si>
  <si>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</si>
  <si>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</si>
  <si>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</si>
  <si>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</si>
  <si>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</si>
  <si>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</si>
  <si>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</si>
  <si>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</si>
  <si>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</si>
  <si>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</si>
  <si>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</si>
  <si>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</si>
  <si>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</si>
  <si>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</si>
  <si>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</si>
  <si>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</si>
  <si>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</si>
  <si>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</si>
  <si>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</si>
  <si>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</si>
  <si>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</si>
  <si>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</si>
  <si>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</si>
  <si>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</si>
  <si>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</si>
  <si>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</si>
  <si>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</si>
  <si>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</si>
  <si>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</si>
  <si>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</si>
  <si>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</si>
  <si>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</si>
  <si>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</si>
  <si>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</si>
  <si>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</si>
  <si>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</si>
  <si>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</si>
  <si>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</si>
  <si>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</si>
  <si>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</si>
  <si>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</si>
  <si>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</si>
  <si>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</si>
  <si>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</si>
  <si>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</si>
  <si>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</si>
  <si>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</si>
  <si>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</si>
  <si>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</si>
  <si>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</si>
  <si>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</si>
  <si>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</si>
  <si>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</si>
  <si>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</si>
  <si>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</si>
  <si>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</si>
  <si>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</si>
  <si>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</si>
  <si>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</si>
  <si>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</si>
  <si>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</si>
  <si>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</si>
  <si>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</si>
  <si>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</si>
  <si>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</si>
  <si>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</si>
  <si>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</si>
  <si>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</si>
  <si>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</si>
  <si>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</si>
  <si>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</si>
  <si>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</si>
  <si>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</si>
  <si>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</si>
  <si>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</si>
  <si>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</si>
  <si>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</si>
  <si>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</si>
  <si>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</si>
  <si>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</si>
  <si>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</si>
  <si>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</si>
  <si>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</si>
  <si>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</si>
  <si>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</si>
  <si>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</si>
  <si>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</si>
  <si>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</si>
  <si>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</si>
  <si>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</si>
  <si>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</si>
  <si>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</si>
  <si>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</si>
  <si>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</si>
  <si>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</si>
  <si>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</si>
  <si>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</si>
  <si>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</si>
  <si>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</si>
  <si>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</si>
  <si>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</si>
  <si>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</si>
  <si>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</si>
  <si>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</si>
  <si>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</si>
  <si>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</si>
  <si>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</si>
  <si>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</si>
  <si>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</si>
  <si>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</si>
  <si>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</si>
  <si>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</si>
  <si>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</si>
  <si>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</si>
  <si>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</si>
  <si>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</si>
  <si>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</si>
  <si>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</si>
  <si>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</si>
  <si>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</si>
  <si>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</si>
  <si>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</si>
  <si>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</si>
  <si>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</si>
  <si>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</si>
  <si>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</si>
  <si>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</si>
  <si>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</si>
  <si>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</si>
  <si>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</si>
  <si>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</si>
  <si>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</si>
  <si>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</si>
  <si>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</si>
  <si>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</si>
  <si>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</si>
  <si>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</si>
  <si>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</si>
  <si>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</si>
  <si>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</si>
  <si>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</si>
  <si>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</si>
  <si>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</si>
  <si>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</si>
  <si>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</si>
  <si>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</si>
  <si>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</si>
  <si>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</si>
  <si>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</si>
  <si>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</si>
  <si>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</si>
  <si>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</si>
  <si>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</si>
  <si>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</si>
  <si>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</si>
  <si>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</si>
  <si>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</si>
  <si>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</si>
  <si>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</si>
  <si>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</si>
  <si>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</si>
  <si>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</si>
  <si>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</si>
  <si>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</si>
  <si>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</si>
  <si>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</si>
  <si>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</si>
  <si>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</si>
  <si>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</si>
  <si>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</si>
  <si>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</si>
  <si>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</si>
  <si>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</si>
  <si>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</si>
  <si>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</si>
  <si>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</si>
  <si>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</si>
  <si>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</si>
  <si>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</si>
  <si>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</si>
  <si>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</si>
  <si>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</si>
  <si>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</si>
  <si>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</si>
  <si>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</si>
  <si>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</si>
  <si>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</si>
  <si>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</si>
  <si>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</si>
  <si>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</si>
  <si>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</si>
  <si>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</si>
  <si>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</si>
  <si>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</si>
  <si>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</si>
  <si>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</si>
  <si>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</si>
  <si>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</si>
  <si>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</si>
  <si>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</si>
  <si>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</si>
  <si>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</si>
  <si>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</si>
  <si>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</si>
  <si>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</si>
  <si>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</si>
  <si>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</si>
  <si>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</si>
  <si>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</si>
  <si>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</si>
  <si>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</si>
  <si>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</si>
  <si>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</si>
  <si>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</si>
  <si>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</si>
  <si>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</si>
  <si>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</si>
  <si>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</si>
  <si>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</si>
  <si>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</si>
  <si>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</si>
  <si>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</si>
  <si>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</si>
  <si>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</si>
  <si>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</si>
  <si>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</si>
  <si>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</si>
  <si>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</si>
  <si>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</si>
  <si>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</si>
  <si>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</si>
  <si>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</si>
  <si>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</si>
  <si>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</si>
  <si>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</si>
  <si>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</si>
  <si>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</si>
  <si>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</si>
  <si>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</si>
  <si>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</si>
  <si>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</si>
  <si>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</si>
  <si>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</si>
  <si>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</si>
  <si>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</si>
  <si>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</si>
  <si>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</si>
  <si>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</si>
  <si>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</si>
  <si>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</si>
  <si>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</si>
  <si>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</si>
  <si>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</si>
  <si>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</si>
  <si>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</si>
  <si>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</si>
  <si>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</si>
  <si>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</si>
  <si>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</si>
  <si>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</si>
  <si>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</si>
  <si>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</si>
  <si>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</si>
  <si>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</si>
  <si>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</si>
  <si>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</si>
  <si>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</si>
  <si>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</si>
  <si>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</si>
  <si>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</si>
  <si>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</si>
  <si>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</si>
  <si>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</si>
  <si>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</si>
  <si>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</si>
  <si>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</si>
  <si>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</si>
  <si>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</si>
  <si>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</si>
  <si>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</si>
  <si>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</si>
  <si>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</si>
  <si>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</si>
  <si>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</si>
  <si>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</si>
  <si>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</si>
  <si>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</si>
  <si>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</si>
  <si>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</si>
  <si>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</si>
  <si>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</si>
  <si>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</si>
  <si>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</si>
  <si>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</si>
  <si>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</si>
  <si>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</si>
  <si>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</si>
  <si>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</si>
  <si>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</si>
  <si>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</si>
  <si>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</si>
  <si>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</si>
  <si>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</si>
  <si>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</si>
  <si>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</si>
  <si>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</si>
  <si>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</si>
  <si>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</si>
  <si>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</si>
  <si>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</si>
  <si>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</si>
  <si>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</si>
  <si>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</si>
  <si>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</si>
  <si>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</si>
  <si>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</si>
  <si>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</si>
  <si>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</si>
  <si>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</si>
  <si>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</si>
  <si>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</si>
  <si>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</si>
  <si>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</si>
  <si>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</si>
  <si>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</si>
  <si>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</si>
  <si>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</si>
  <si>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</si>
  <si>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</si>
  <si>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</si>
  <si>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</si>
  <si>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</si>
  <si>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</si>
  <si>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</si>
  <si>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</si>
  <si>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</si>
  <si>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</si>
  <si>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</si>
  <si>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</si>
  <si>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</si>
  <si>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</si>
  <si>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</si>
  <si>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</si>
  <si>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</si>
  <si>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</si>
  <si>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</si>
  <si>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</si>
  <si>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</si>
  <si>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</si>
  <si>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</si>
  <si>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</si>
  <si>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</si>
  <si>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</si>
  <si>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</si>
  <si>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</si>
  <si>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</si>
  <si>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</si>
  <si>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</si>
  <si>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</si>
  <si>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</si>
  <si>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</si>
  <si>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</si>
  <si>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</si>
  <si>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</si>
  <si>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</si>
  <si>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</si>
  <si>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</si>
  <si>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</si>
  <si>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</si>
  <si>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</si>
  <si>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</si>
  <si>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</si>
  <si>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</si>
  <si>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</si>
  <si>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</si>
  <si>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</si>
  <si>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</si>
  <si>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</si>
  <si>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</si>
  <si>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</si>
  <si>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</si>
  <si>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</si>
  <si>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</si>
  <si>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</si>
  <si>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</si>
  <si>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</si>
  <si>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</si>
  <si>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</si>
  <si>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</si>
  <si>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</si>
  <si>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</si>
  <si>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</si>
  <si>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</si>
  <si>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</si>
  <si>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</si>
  <si>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</si>
  <si>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</si>
  <si>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</si>
  <si>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</si>
  <si>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</si>
  <si>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</si>
  <si>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</si>
  <si>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</si>
  <si>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</si>
  <si>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</si>
  <si>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</si>
  <si>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</si>
  <si>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</si>
  <si>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</si>
  <si>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</si>
  <si>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</si>
  <si>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</si>
  <si>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</si>
  <si>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</si>
  <si>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</si>
  <si>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</si>
  <si>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</si>
  <si>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</si>
  <si>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</si>
  <si>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</si>
  <si>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</si>
  <si>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</si>
  <si>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</si>
  <si>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</si>
  <si>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</si>
  <si>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</si>
  <si>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</si>
  <si>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</si>
  <si>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</si>
  <si>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</si>
  <si>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</si>
  <si>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</si>
  <si>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</si>
  <si>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</si>
  <si>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</si>
  <si>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</si>
  <si>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</si>
  <si>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</si>
  <si>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</si>
  <si>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</si>
  <si>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</si>
  <si>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</si>
  <si>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</si>
  <si>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</si>
  <si>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</si>
  <si>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</si>
  <si>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</si>
  <si>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</si>
  <si>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</si>
  <si>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</si>
  <si>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</si>
  <si>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</si>
  <si>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</si>
  <si>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</si>
  <si>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</si>
  <si>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</si>
  <si>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</si>
  <si>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</si>
  <si>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</si>
  <si>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</si>
  <si>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</si>
  <si>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</si>
  <si>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</si>
  <si>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</si>
  <si>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</si>
  <si>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</si>
  <si>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</si>
  <si>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</si>
  <si>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</si>
  <si>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</si>
  <si>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</si>
  <si>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</si>
  <si>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</si>
  <si>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</si>
  <si>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</si>
  <si>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</si>
  <si>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</si>
  <si>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</si>
  <si>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</si>
  <si>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</si>
  <si>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</si>
  <si>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</si>
  <si>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</si>
  <si>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</si>
  <si>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</si>
  <si>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</si>
  <si>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</si>
  <si>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</si>
  <si>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</si>
  <si>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</si>
  <si>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</si>
  <si>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</si>
  <si>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</si>
  <si>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</si>
  <si>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</si>
  <si>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</si>
  <si>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</si>
  <si>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</si>
  <si>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</si>
  <si>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</si>
  <si>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</si>
  <si>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</si>
  <si>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</si>
  <si>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</si>
  <si>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</si>
  <si>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</si>
  <si>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</si>
  <si>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</si>
  <si>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</si>
  <si>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</si>
  <si>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</si>
  <si>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</si>
  <si>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</si>
  <si>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</si>
  <si>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</si>
  <si>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</si>
  <si>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</si>
  <si>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</si>
  <si>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</si>
  <si>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</si>
  <si>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</si>
  <si>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</si>
  <si>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</si>
  <si>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</si>
  <si>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</si>
  <si>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</si>
  <si>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</si>
  <si>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</si>
  <si>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</si>
  <si>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</si>
  <si>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</si>
  <si>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</si>
  <si>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</si>
  <si>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</si>
  <si>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</si>
  <si>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</si>
  <si>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</si>
  <si>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</si>
  <si>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</si>
  <si>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</si>
  <si>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</si>
  <si>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</si>
  <si>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</si>
  <si>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</si>
  <si>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</si>
  <si>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</si>
  <si>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</si>
  <si>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</si>
  <si>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</si>
  <si>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</si>
  <si>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</si>
  <si>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</si>
  <si>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</si>
  <si>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</si>
  <si>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</si>
  <si>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</si>
  <si>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</si>
  <si>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</si>
  <si>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</si>
  <si>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</si>
  <si>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</si>
  <si>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</si>
  <si>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</si>
  <si>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</si>
  <si>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</si>
  <si>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</si>
  <si>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</si>
  <si>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</si>
  <si>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</si>
  <si>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</si>
  <si>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</si>
  <si>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</si>
  <si>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</si>
  <si>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</si>
  <si>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</si>
  <si>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</si>
  <si>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</si>
  <si>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</si>
  <si>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</si>
  <si>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</si>
  <si>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</si>
  <si>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</si>
  <si>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</si>
  <si>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</si>
  <si>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</si>
  <si>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</si>
  <si>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</si>
  <si>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</si>
  <si>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</si>
  <si>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</si>
  <si>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</si>
  <si>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</si>
  <si>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</si>
  <si>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</si>
  <si>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</si>
  <si>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</si>
  <si>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</si>
  <si>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</si>
  <si>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</si>
  <si>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</si>
  <si>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</si>
  <si>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</si>
  <si>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</si>
  <si>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</si>
  <si>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</si>
  <si>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</si>
  <si>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</si>
  <si>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</si>
  <si>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</si>
  <si>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</si>
  <si>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</si>
  <si>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</si>
  <si>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</si>
  <si>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</si>
  <si>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</si>
  <si>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</si>
  <si>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</si>
  <si>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</si>
  <si>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</si>
  <si>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</si>
  <si>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</si>
  <si>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</si>
  <si>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</si>
  <si>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</si>
  <si>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</si>
  <si>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</si>
  <si>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</si>
  <si>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</si>
  <si>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</si>
  <si>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</si>
  <si>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</si>
  <si>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</si>
  <si>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</si>
  <si>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</si>
  <si>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</si>
  <si>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</si>
  <si>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</si>
  <si>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</si>
  <si>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</si>
  <si>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</si>
  <si>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</si>
  <si>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</si>
  <si>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</si>
  <si>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</si>
  <si>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</si>
  <si>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</si>
  <si>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</si>
  <si>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</si>
  <si>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</si>
  <si>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</si>
  <si>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</si>
  <si>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</si>
  <si>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</si>
  <si>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</si>
  <si>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</si>
  <si>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</si>
  <si>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</si>
  <si>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</si>
  <si>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</si>
  <si>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</si>
  <si>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</si>
  <si>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</si>
  <si>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</si>
  <si>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</si>
  <si>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</si>
  <si>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</si>
  <si>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</si>
  <si>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</si>
  <si>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</si>
  <si>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</si>
  <si>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</si>
  <si>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</si>
  <si>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</si>
  <si>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</si>
  <si>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</si>
  <si>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</si>
  <si>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</si>
  <si>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</si>
  <si>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</si>
  <si>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</si>
  <si>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</si>
  <si>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</si>
  <si>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</si>
  <si>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</si>
  <si>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</si>
  <si>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</si>
  <si>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</si>
  <si>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</si>
  <si>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</si>
  <si>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</si>
  <si>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</si>
  <si>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</si>
  <si>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</si>
  <si>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</si>
  <si>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</si>
  <si>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</si>
  <si>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</si>
  <si>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</si>
  <si>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</si>
  <si>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</si>
  <si>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</si>
  <si>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</si>
  <si>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</si>
  <si>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</si>
  <si>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</si>
  <si>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</si>
  <si>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</si>
  <si>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</si>
  <si>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</si>
  <si>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</si>
  <si>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</si>
  <si>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</si>
  <si>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</si>
  <si>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</si>
  <si>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</si>
  <si>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</si>
  <si>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</si>
  <si>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</si>
  <si>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</si>
  <si>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</si>
  <si>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</si>
  <si>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</si>
  <si>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</si>
  <si>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</si>
  <si>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</si>
  <si>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</si>
  <si>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</si>
  <si>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</si>
  <si>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</si>
  <si>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</si>
  <si>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</si>
  <si>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</si>
  <si>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</si>
  <si>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</si>
  <si>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</si>
  <si>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</si>
  <si>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</si>
  <si>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</si>
  <si>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</si>
  <si>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</si>
  <si>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</si>
  <si>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</si>
  <si>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</si>
  <si>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</si>
  <si>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</si>
  <si>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</si>
  <si>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</si>
  <si>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</si>
  <si>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</si>
  <si>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</si>
  <si>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</si>
  <si>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</si>
  <si>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</si>
  <si>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</si>
  <si>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</si>
  <si>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</si>
  <si>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</si>
  <si>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</si>
  <si>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</si>
  <si>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</si>
  <si>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</si>
  <si>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</si>
  <si>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</si>
  <si>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</si>
  <si>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</si>
  <si>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</si>
  <si>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</si>
  <si>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</si>
  <si>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</si>
  <si>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</si>
  <si>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</si>
  <si>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</si>
  <si>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</si>
  <si>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</si>
  <si>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</si>
  <si>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</si>
  <si>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</si>
  <si>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</si>
  <si>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</si>
  <si>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</si>
  <si>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</si>
  <si>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</si>
  <si>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</si>
  <si>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</si>
  <si>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</si>
  <si>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</si>
  <si>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</si>
  <si>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</si>
  <si>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</si>
  <si>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</si>
  <si>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</si>
  <si>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</si>
  <si>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</si>
  <si>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</si>
  <si>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</si>
  <si>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</si>
  <si>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</si>
  <si>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</si>
  <si>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</si>
  <si>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</si>
  <si>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</si>
  <si>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</si>
  <si>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</si>
  <si>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</si>
  <si>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</si>
  <si>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</si>
  <si>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</si>
  <si>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</si>
  <si>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</si>
  <si>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</si>
  <si>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</si>
  <si>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</si>
  <si>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</si>
  <si>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</si>
  <si>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</si>
  <si>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</si>
  <si>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</si>
  <si>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</si>
  <si>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</si>
  <si>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</si>
  <si>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</si>
  <si>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</si>
  <si>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</si>
  <si>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</si>
  <si>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</si>
  <si>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</si>
  <si>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</si>
  <si>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</si>
  <si>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</si>
  <si>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</si>
  <si>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</si>
  <si>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</si>
  <si>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</si>
  <si>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</si>
  <si>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</si>
  <si>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</si>
  <si>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</si>
  <si>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</si>
  <si>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</si>
  <si>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</si>
  <si>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</si>
  <si>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</si>
  <si>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</si>
  <si>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</si>
  <si>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</si>
  <si>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</si>
  <si>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</si>
  <si>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</si>
  <si>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</si>
  <si>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</si>
  <si>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</si>
  <si>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</si>
  <si>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</si>
  <si>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</si>
  <si>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</si>
  <si>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</si>
  <si>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</si>
  <si>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</si>
  <si>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</si>
  <si>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</si>
  <si>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</si>
  <si>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</si>
  <si>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</si>
  <si>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</si>
  <si>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</si>
  <si>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</si>
  <si>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</si>
  <si>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</si>
  <si>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</si>
  <si>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</si>
  <si>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</si>
  <si>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</si>
  <si>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</si>
  <si>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</si>
  <si>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</si>
  <si>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</si>
  <si>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</si>
  <si>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</si>
  <si>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</si>
  <si>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</si>
  <si>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</si>
  <si>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</si>
  <si>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</si>
  <si>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</si>
  <si>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</si>
  <si>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</si>
  <si>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</si>
  <si>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</si>
  <si>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</si>
  <si>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</si>
  <si>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</si>
  <si>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</si>
  <si>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</si>
  <si>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</si>
  <si>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</si>
  <si>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</si>
  <si>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</si>
  <si>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</si>
  <si>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</si>
  <si>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</si>
  <si>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</si>
  <si>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</si>
  <si>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</si>
  <si>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</si>
  <si>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</si>
  <si>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</si>
  <si>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</si>
  <si>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</si>
  <si>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</si>
  <si>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</si>
  <si>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</si>
  <si>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</si>
  <si>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</si>
  <si>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</si>
  <si>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</si>
  <si>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</si>
  <si>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</si>
  <si>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</si>
  <si>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</si>
  <si>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</si>
  <si>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</si>
  <si>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</si>
  <si>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</si>
  <si>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</si>
  <si>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</si>
  <si>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</si>
  <si>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</si>
  <si>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</si>
  <si>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</si>
  <si>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</si>
  <si>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</si>
  <si>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</si>
  <si>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</si>
  <si>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</si>
  <si>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</si>
  <si>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</si>
  <si>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</si>
  <si>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</si>
  <si>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</si>
  <si>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</si>
  <si>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</si>
  <si>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</si>
  <si>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</si>
  <si>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</si>
  <si>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</si>
  <si>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</si>
  <si>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</si>
  <si>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</si>
  <si>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</si>
  <si>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</si>
  <si>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</si>
  <si>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</si>
  <si>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</si>
  <si>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</si>
  <si>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</si>
  <si>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</si>
  <si>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</si>
  <si>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</si>
  <si>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</si>
  <si>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</si>
  <si>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</si>
  <si>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</si>
  <si>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</si>
  <si>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</si>
  <si>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</si>
  <si>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</si>
  <si>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</si>
  <si>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</si>
  <si>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</si>
  <si>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</si>
  <si>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</si>
  <si>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</si>
  <si>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</si>
  <si>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</si>
  <si>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</si>
  <si>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</si>
  <si>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</si>
  <si>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</si>
  <si>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</si>
  <si>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</si>
  <si>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</si>
  <si>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</si>
  <si>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</si>
  <si>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</si>
  <si>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</si>
  <si>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</si>
  <si>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</si>
  <si>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</si>
  <si>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</si>
  <si>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</si>
  <si>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</si>
  <si>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</si>
  <si>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</si>
  <si>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</si>
  <si>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</si>
  <si>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</si>
  <si>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</si>
  <si>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</si>
  <si>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</si>
  <si>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</si>
  <si>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</si>
  <si>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</si>
  <si>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</si>
  <si>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</si>
  <si>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</si>
  <si>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</si>
  <si>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</si>
  <si>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</si>
  <si>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</si>
  <si>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</si>
  <si>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</si>
  <si>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</si>
  <si>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</si>
  <si>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</si>
  <si>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</si>
  <si>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</si>
  <si>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</si>
  <si>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</si>
  <si>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</si>
  <si>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</si>
  <si>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</si>
  <si>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</si>
  <si>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</si>
  <si>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</si>
  <si>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</si>
  <si>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</si>
  <si>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</si>
  <si>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</si>
  <si>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</si>
  <si>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</si>
  <si>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</si>
  <si>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</si>
  <si>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</si>
  <si>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</si>
  <si>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</si>
  <si>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</si>
  <si>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</si>
  <si>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</si>
  <si>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</si>
  <si>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</si>
  <si>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</si>
  <si>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</si>
  <si>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</si>
  <si>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</si>
  <si>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</si>
  <si>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</si>
  <si>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</si>
  <si>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</si>
  <si>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</si>
  <si>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</si>
  <si>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</si>
  <si>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</si>
  <si>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</si>
  <si>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</si>
  <si>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</si>
  <si>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</si>
  <si>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</si>
  <si>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</si>
  <si>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</si>
  <si>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</si>
  <si>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</si>
  <si>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</si>
  <si>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</si>
  <si>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</si>
  <si>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</si>
  <si>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</si>
  <si>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</si>
  <si>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</si>
  <si>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</si>
  <si>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</si>
  <si>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</si>
  <si>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</si>
  <si>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</si>
  <si>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</si>
  <si>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</si>
  <si>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</si>
  <si>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</si>
  <si>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</si>
  <si>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</si>
  <si>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</si>
  <si>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</si>
  <si>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</si>
  <si>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</si>
  <si>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</si>
  <si>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</si>
  <si>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</si>
  <si>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</si>
  <si>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</si>
  <si>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</si>
  <si>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</si>
  <si>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</si>
  <si>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</si>
  <si>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</si>
  <si>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</si>
  <si>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</si>
  <si>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</si>
  <si>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</si>
  <si>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</si>
  <si>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</si>
  <si>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</si>
  <si>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</si>
  <si>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</si>
  <si>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</si>
  <si>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</si>
  <si>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</si>
  <si>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</si>
  <si>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</si>
  <si>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</si>
  <si>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</si>
  <si>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</si>
  <si>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</si>
  <si>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</si>
  <si>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</si>
  <si>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</si>
  <si>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</si>
  <si>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</si>
  <si>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</si>
  <si>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</si>
  <si>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</si>
  <si>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</si>
  <si>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</si>
  <si>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</si>
  <si>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</si>
  <si>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</si>
  <si>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</si>
  <si>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</si>
  <si>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</si>
  <si>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</si>
  <si>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</si>
  <si>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</si>
  <si>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</si>
  <si>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</si>
  <si>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</si>
  <si>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</si>
  <si>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</si>
  <si>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</si>
  <si>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</si>
  <si>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</si>
  <si>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</si>
  <si>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</si>
  <si>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</si>
  <si>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</si>
  <si>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</si>
  <si>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</si>
  <si>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</si>
  <si>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</si>
  <si>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</si>
  <si>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</si>
  <si>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</si>
  <si>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</si>
  <si>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</si>
  <si>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</si>
  <si>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</si>
  <si>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</si>
  <si>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</si>
  <si>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</si>
  <si>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</si>
  <si>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</si>
  <si>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</si>
  <si>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</si>
  <si>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</si>
  <si>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</si>
  <si>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</si>
  <si>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</si>
  <si>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</si>
  <si>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</si>
  <si>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</si>
  <si>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</si>
  <si>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</si>
  <si>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</si>
  <si>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</si>
  <si>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</si>
  <si>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</si>
  <si>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</si>
  <si>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</si>
  <si>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</si>
  <si>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</si>
  <si>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</si>
  <si>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</si>
  <si>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</si>
  <si>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</si>
  <si>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</si>
  <si>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</si>
  <si>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</si>
  <si>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</si>
  <si>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</si>
  <si>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</si>
  <si>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</si>
  <si>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</si>
  <si>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</si>
  <si>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</si>
  <si>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</si>
  <si>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</si>
  <si>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</si>
  <si>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</si>
  <si>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</si>
  <si>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</si>
  <si>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</si>
  <si>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</si>
  <si>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</si>
  <si>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</si>
  <si>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</si>
  <si>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</si>
  <si>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</si>
  <si>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</si>
  <si>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</si>
  <si>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</si>
  <si>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</si>
  <si>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</si>
  <si>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</si>
  <si>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</si>
  <si>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</si>
  <si>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</si>
  <si>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</si>
  <si>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</si>
  <si>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</si>
  <si>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</si>
  <si>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</si>
  <si>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</si>
  <si>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</si>
  <si>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</si>
  <si>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</si>
  <si>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</si>
  <si>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</si>
  <si>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</si>
  <si>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</si>
  <si>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</si>
  <si>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</si>
  <si>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</si>
  <si>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</si>
  <si>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</si>
  <si>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</si>
  <si>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</si>
  <si>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</si>
  <si>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</si>
  <si>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</si>
  <si>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</si>
  <si>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</si>
  <si>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</si>
  <si>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</si>
  <si>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</si>
  <si>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</si>
  <si>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</si>
  <si>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</si>
  <si>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</si>
  <si>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</si>
  <si>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</si>
  <si>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</si>
  <si>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</si>
  <si>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</si>
  <si>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</si>
  <si>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</si>
  <si>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</si>
  <si>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</si>
  <si>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</si>
  <si>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</si>
  <si>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</si>
  <si>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</si>
  <si>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</si>
  <si>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</si>
  <si>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</si>
  <si>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</si>
  <si>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</si>
  <si>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</si>
  <si>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</si>
  <si>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</si>
  <si>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</si>
  <si>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</si>
  <si>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</si>
  <si>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</si>
  <si>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</si>
  <si>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</si>
  <si>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</si>
  <si>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</si>
  <si>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</si>
  <si>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</si>
  <si>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</si>
  <si>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</si>
  <si>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</si>
  <si>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</si>
  <si>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</si>
  <si>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</si>
  <si>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</si>
  <si>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</si>
  <si>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</si>
  <si>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</si>
  <si>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</si>
  <si>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</si>
  <si>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</si>
  <si>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</si>
  <si>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</si>
  <si>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</si>
  <si>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</si>
  <si>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</si>
  <si>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</si>
  <si>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</si>
  <si>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</si>
  <si>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</si>
  <si>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</si>
  <si>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</si>
  <si>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</si>
  <si>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</si>
  <si>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</si>
  <si>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</si>
  <si>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</si>
  <si>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</si>
  <si>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</si>
  <si>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</si>
  <si>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</si>
  <si>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</si>
  <si>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</si>
  <si>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</si>
  <si>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</si>
  <si>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</si>
  <si>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</si>
  <si>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</si>
  <si>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</si>
  <si>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</si>
  <si>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</si>
  <si>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</si>
  <si>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</si>
  <si>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</si>
  <si>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</si>
  <si>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</si>
  <si>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</si>
  <si>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</si>
  <si>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</si>
  <si>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</si>
  <si>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</si>
  <si>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</si>
  <si>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</si>
  <si>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</si>
  <si>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</si>
  <si>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</si>
  <si>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</si>
  <si>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</si>
  <si>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</si>
  <si>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</si>
  <si>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</si>
  <si>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</si>
  <si>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</si>
  <si>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</si>
  <si>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</si>
  <si>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</si>
  <si>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</si>
  <si>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</si>
  <si>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</si>
  <si>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</si>
  <si>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</si>
  <si>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</si>
  <si>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</si>
  <si>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</si>
  <si>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</si>
  <si>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</si>
  <si>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</si>
  <si>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</si>
  <si>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</si>
  <si>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</si>
  <si>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</si>
  <si>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</si>
  <si>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</si>
  <si>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</si>
  <si>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</si>
  <si>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</si>
  <si>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</si>
  <si>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</si>
  <si>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</si>
  <si>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</si>
  <si>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</si>
  <si>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</si>
  <si>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</si>
  <si>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</si>
  <si>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</si>
  <si>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</si>
  <si>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</si>
  <si>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</si>
  <si>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</si>
  <si>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</si>
  <si>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</si>
  <si>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</si>
  <si>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</si>
  <si>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</si>
  <si>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</si>
  <si>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</si>
  <si>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</si>
  <si>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</si>
  <si>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</si>
  <si>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</si>
  <si>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</si>
  <si>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</si>
  <si>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</si>
  <si>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</si>
  <si>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</si>
  <si>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</si>
  <si>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</si>
  <si>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</si>
  <si>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</si>
  <si>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</si>
  <si>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</si>
  <si>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</si>
  <si>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</si>
  <si>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</si>
  <si>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</si>
  <si>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</si>
  <si>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</si>
  <si>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</si>
  <si>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</si>
  <si>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</si>
  <si>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</si>
  <si>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</si>
  <si>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</si>
  <si>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</si>
  <si>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</si>
  <si>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</si>
  <si>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</si>
  <si>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</si>
  <si>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</si>
  <si>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</si>
  <si>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</si>
  <si>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</si>
  <si>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</si>
  <si>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</si>
  <si>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</si>
  <si>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</si>
  <si>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</si>
  <si>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</si>
  <si>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</si>
  <si>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</si>
  <si>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</si>
  <si>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</si>
  <si>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</si>
  <si>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</si>
  <si>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Restored by PG </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</si>
  <si>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</si>
  <si>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</si>
  <si>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</si>
  <si>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</si>
  <si>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</si>
  <si>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</si>
  <si>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</si>
  <si>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</si>
  <si>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</si>
  <si>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</si>
  <si>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 /As per seaport maintenance, team working to restore power1hr</t>
  </si>
  <si>
    <t xml:space="preserve"> PCM-20251005-00001551 </t>
  </si>
  <si>
    <t>EM team on the way need 60 Min</t>
  </si>
  <si>
    <t xml:space="preserve"> PCM-20251005-00001542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</si>
  <si>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</si>
  <si>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</si>
  <si>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</si>
  <si>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</si>
  <si>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</si>
  <si>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</si>
  <si>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</si>
  <si>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</si>
  <si>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</si>
  <si>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</si>
  <si>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</si>
  <si>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</si>
  <si>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PCM-20251005-00001577</t>
  </si>
  <si>
    <t>Team will check after ABDB0881</t>
  </si>
  <si>
    <t>TT-20251005-01636 // NA</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</si>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</sst>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 totalsRowShown="0" headerRowDxfId="48" dataDxfId="47" headerRowBorderDxfId="45" tableBorderDxfId="46" totalsRowBorderDxfId="44">
  <autoFilter ref="A1:L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8" totalsRowShown="0" headerRowDxfId="15" dataDxfId="14" headerRowBorderDxfId="12" tableBorderDxfId="13">
  <autoFilter ref="A1:L2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272.5277297453722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7.0056134260084946E-2</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45935.476155671298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45935.476155671298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45935.476155671298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45935.476155671298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45935.476155671298</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45935.476155439814</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45935.476155439814</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45935.476155671298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45935.476155671298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45935.476155671298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45935.476155671298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45935.476155671298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45935.476155671298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45935.476155671298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45935.476155671298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45935.476155671298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45935.476155671298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45935.476155671298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45935.476155671298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45935.476155671298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45935.476155671298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45935.476155671298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45935.476155671298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45935.476155671298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45935.476155671298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45935.476155671298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45935.476155671298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45935.476155671298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45935.476155671298</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ED85E360-1E28-45AE-8CAD-AF6C82F66AAB}"/>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243.82437326388754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128.74907233796694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110.47631770833686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27558</v>
      </c>
      <c r="E6" s="131" t="s">
        <v>38964</v>
      </c>
      <c r="F6" s="132">
        <v>45935.368587962963</v>
      </c>
      <c r="G6" s="133">
        <f ca="1">IFERROR(NOW()-F6,"-")</f>
        <v>0.10756747685081791</v>
      </c>
      <c r="H6" s="132">
        <v>45935.359560185185</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45935.476155439814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45935.476155439814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45935.476155439814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45935.476155439814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45935.476155439814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45935.476155439814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45935.476155439814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50"/>
      <c r="E14" s="131"/>
      <c r="F14" s="132"/>
      <c r="G14" s="133">
        <f ca="1">IFERROR(NOW()-F14,"-")</f>
        <v>45935.476155439814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45935.476155439814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45935.476155439814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45935.476155439814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45935.476155439814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45935.476155439814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45935.476155439814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45935.476155439814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45935.476155439814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45935.476155439814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45935.476155439814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45935.476155439814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45935.476155439814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45935.476155439814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45935.476155439814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45935.476155439814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45935.476155439814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45935.476155439814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45935.476155439814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45935.476155439814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45935.476155439814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45935.476155439814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45935.476155439814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45935.476155439814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45935.476155439814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45935.476155439814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45935.476155439814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45935.476155439814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45935.476155439814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45935.476155439814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45935.476155439814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45935.476155439814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45935.476155439814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45935.476155439814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45935.476155439814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45935.476155439814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45935.476155439814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45935.476155439814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45935.476155439814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45935.476155439814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45935.476155439814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45935.476155439814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45935.476155439814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45935.476155439814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45935.476155439814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45935.476155439814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45935.476155439814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45935.476155439814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45935.476155439814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45935.476155439814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45935.476155439814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45935.476155439814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45935.476155439814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45935.476155439814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45935.476155439814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45935.476155439814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45935.476155439814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45935.476155439814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45935.476155439814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45935.476155439814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45935.476155439814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45935.476155439814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45935.476155439814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45935.476155439814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45935.476155439814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45935.476155439814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45935.476155439814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45935.476155439814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45935.476155439814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45935.476155439814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45935.476155439814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45935.476155439814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45935.476155439814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45935.476155439814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45935.476155439814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45935.476155439814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45935.476155439814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45935.476155439814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45935.476155439814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45935.476155439814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45935.476155439814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45935.476155439814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45935.476155439814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45935.476155439814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45935.476155439814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45935.476155439814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45935.476155439814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45935.476155439814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45935.476155439814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45935.476155439814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45935.476155439814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45935.476155439814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45935.476155439814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45935.476155439814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45935.476155439814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45935.476155439814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45935.476155439814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45935.476155439814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45935.476155439814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45935.476155439814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45935.476155439814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45935.476155439814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45935.476155439814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45935.476155439814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45935.476155439814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45935.476155439814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45935.476155439814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45935.476155439814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45935.476155439814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45935.476155439814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45935.476155439814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45935.476155439814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45935.476155439814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45935.476155439814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45935.476155439814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45935.476155439814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45935.476155439814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45935.476155439814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45935.476155439814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45935.476155439814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45935.476155439814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45935.476155439814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45935.476155439814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45935.476155439814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45935.476155439814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45935.476155439814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45935.476155439814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45935.476155439814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45935.476155439814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45935.476155439814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45935.476155439814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45935.476155439814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45935.476155439814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45935.476155439814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45935.476155439814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45935.476155439814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45935.476155439814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45935.476155439814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45935.476155439814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45935.476155439814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45935.476155439814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45935.476155439814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45935.476155439814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45935.476155439814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45935.476155439814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45935.476155439814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45935.476155439814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45935.476155439814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45935.476155439814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45935.476155439814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45935.476155439814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45935.476155439814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45935.476155439814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45935.476155439814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45935.476155439814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45935.476155439814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45935.476155439814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45935.476155439814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45935.476155439814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45935.476155439814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45935.476155439814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45935.476155439814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45935.476155439814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45935.476155439814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45935.476155439814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45935.476155439814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45935.476155439814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45935.476155439814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45935.476155439814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45935.476155439814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45935.476155439814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45935.476155439814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45935.476155439814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45935.476155439814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45935.476155439814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45935.476155439814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45935.476155439814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45935.476155439814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45935.476155439814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45935.476155439814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45935.476155439814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45935.476155439814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45935.476155439814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45935.476155439814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45935.476155439814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45935.476155439814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45935.476155439814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45935.476155439814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45935.476155439814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45935.476155439814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45935.476155439814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45935.476155439814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45935.476155439814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45935.476155439814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45935.476155439814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45935.476155439814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45935.476155439814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45935.476155439814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45935.476155439814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45935.476155439814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45935.476155439814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45935.476155439814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45935.476155439814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45935.476155439814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45935.476155439814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45935.476155439814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45935.476155439814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45935.476155439814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45935.476155439814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45935.476155439814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45935.476155439814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45935.476155439814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45935.476155439814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45935.476155439814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45935.476155439814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45935.476155439814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45935.476155439814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45935.476155439814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45935.476155439814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45935.476155439814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45935.476155439814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45935.476155439814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45935.476155439814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45935.476155439814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45935.476155439814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45935.476155439814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45935.476155439814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45935.476155439814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45935.476155439814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45935.476155439814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45935.476155439814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45935.476155439814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45935.476155439814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45935.476155439814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45935.476155439814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45935.476155439814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45935.476155439814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45935.476155439814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45935.476155439814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45935.476155439814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45935.476155439814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45935.476155439814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45935.476155439814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45935.476155439814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45935.476155439814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45935.476155439814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45935.476155439814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45935.476155439814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45935.476155439814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45935.476155439814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45935.476155439814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45935.476155439814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45935.476155439814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45935.476155439814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45935.476155439814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45935.476155439814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45935.476155439814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45935.476155439814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45935.476155439814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45935.476155439814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45935.476155439814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45935.476155439814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45935.476155439814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45935.476155439814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45935.476155439814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45935.476155439814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45935.476155439814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45935.476155439814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45935.476155439814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45935.476155439814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45935.476155439814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45935.476155439814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45935.476155439814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45935.476155439814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45935.476155439814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45935.476155439814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45935.476155439814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45935.476155439814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45935.476155439814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45935.476155439814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45935.476155439814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45935.476155439814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45935.476155439814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45935.476155439814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1</v>
      </c>
      <c r="D2" s="18" t="s">
        <v>11543</v>
      </c>
      <c r="E2" s="18" t="s">
        <v>38964</v>
      </c>
      <c r="F2" s="141">
        <v>45935.374467592592</v>
      </c>
      <c r="G2" s="21">
        <f t="shared" ref="G2:G51" ca="1" si="0">IFERROR(NOW()-F2,"-")</f>
        <v>0.10168784722191049</v>
      </c>
      <c r="H2" s="141">
        <v>45935.277465277781</v>
      </c>
      <c r="I2" s="19" t="str">
        <f>IFERROR(VLOOKUP(D2,DB!A:F,6,0),"")</f>
        <v>SCECO</v>
      </c>
      <c r="J2" s="18" t="str">
        <f>IFERROR(VLOOKUP(D2,DB!A:G,7,0),"")</f>
        <v>Weak</v>
      </c>
      <c r="K2" s="50" t="s">
        <v>39057</v>
      </c>
      <c r="L2" s="23" t="str">
        <f>IFERROR(VLOOKUP(D2,DB!A:I,9,0),"")</f>
        <v>Latis</v>
      </c>
    </row>
    <row r="3" spans="1:13" ht="15" customHeight="1">
      <c r="A3" s="19"/>
      <c r="B3" s="75" t="str">
        <f>IFERROR(VLOOKUP(D3,DB!A:K,11,0),"")</f>
        <v/>
      </c>
      <c r="C3" s="18"/>
      <c r="D3" s="18"/>
      <c r="E3" s="18"/>
      <c r="F3" s="20"/>
      <c r="G3" s="21">
        <f t="shared" ca="1" si="0"/>
        <v>45935.476155671298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45935.476155671298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45935.476155671298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45935.476155671298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45935.476155671298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45935.476155671298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45935.476155671298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45935.476155671298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45935.476155671298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45935.476155671298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45935.476155671298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45935.476155671298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45935.476155671298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45935.476155671298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45935.476155671298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45935.476155671298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45935.476155671298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45935.476155671298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45935.476155671298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45935.476155671298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45935.476155671298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45935.476155671298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45935.476155671298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45935.476155671298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45935.476155671298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45935.476155671298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45935.476155671298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45935.476155671298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45935.476155671298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45935.476155671298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45935.476155671298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45935.476155671298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45935.476155671298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45935.476155671298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45935.476155671298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45935.476155671298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45935.476155671298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45935.476155671298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45935.476155671298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45935.476155671298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45935.476155671298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45935.476155671298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45935.476155671298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45935.476155671298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45935.476155671298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45935.476155671298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45935.476155671298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45935.476155671298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45935.476155671298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45935.476155671298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45935.476155671298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45935.476155671298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45935.476155671298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45935.476155671298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45935.476155671298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45935.476155671298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45935.476155671298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45935.476155671298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45935.476155671298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45935.476155671298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45935.476155671298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45935.476155671298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45935.476155671298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45935.476155671298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45935.476155671298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45935.476155671298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45935.476155671298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45935.476155671298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45935.476155671298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45935.476155671298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45935.476155671298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45935.476155671298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45935.476155671298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45935.476155671298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45935.476155671298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45935.476155671298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45935.476155671298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45935.476155671298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45935.476155671298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45935.476155671298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45935.476155671298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45935.476155671298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45935.476155671298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45935.476155671298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45935.476155671298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45935.476155671298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45935.476155671298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45935.476155671298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45935.476155671298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45935.476155671298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45935.476155671298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45935.476155671298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45935.476155671298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45935.476155671298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45935.476155671298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45935.476155671298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45935.476155671298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45935.476155671298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45935.476155671298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45935.476155671298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45935.476155671298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45935.476155671298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45935.476155671298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45935.476155671298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45935.476155671298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45935.476155671298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45935.476155671298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45935.476155671298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45935.476155671298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45935.476155671298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45935.476155671298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45935.476155671298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45935.476155671298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45935.476155671298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45935.476155671298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45935.476155671298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45935.476155671298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45935.476155671298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45935.476155671298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45935.476155671298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45935.476155671298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45935.476155671298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45935.476155671298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45935.476155671298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45935.476155671298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45935.476155671298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45935.476155671298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45935.476155671298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45935.476155671298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45935.476155671298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45935.476155671298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45935.476155671298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45935.476155671298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45935.476155671298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45935.476155671298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45935.476155671298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45935.476155671298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45935.476155671298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45935.476155671298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45935.476155671298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45935.476155671298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45935.476155671298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45935.476155671298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45935.476155671298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45935.476155671298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45935.476155671298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45935.476155671298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45935.476155671298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45935.476155671298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45935.476155671298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45935.476155671298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45935.476155671298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45935.476155671298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45935.476155671298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45935.476155671298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45935.476155671298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45935.476155671298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45935.476155671298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45935.476155671298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45935.476155671298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45935.476155671298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45935.476155671298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45935.476155671298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45935.476155671298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45935.476155671298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45935.476155671298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45935.476155671298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45935.476155671298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45935.476155671298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45935.476155671298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45935.476155671298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45935.476155671298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45935.476155671298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45935.476155671298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45935.476155671298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45935.476155671298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45935.476155671298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45935.476155671298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45935.476155671298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45935.476155671298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45935.476155671298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45935.476155671298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45935.476155671298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45935.476155671298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45935.476155671298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45935.476155671298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45935.476155671298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45935.476155671298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45935.476155671298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45935.476155671298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45935.476155671298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45935.476155671298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45935.476155671298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45935.476155671298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45935.476155671298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45935.476155671298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45935.476155671298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45935.476155671298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45935.476155671298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45935.476155671298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45935.476155671298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45935.476155671298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45935.476155671298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45935.476155671298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45935.476155671298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45935.476155671298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45935.476155671298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45935.476155671298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45935.476155671298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45935.476155671298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45935.476155671298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45935.476155671298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45935.476155671298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45935.476155671298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45935.476155671298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45935.476155671298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45935.476155671298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45935.476155671298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45935.476155671298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45935.476155671298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45935.476155671298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45935.476155671298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45935.476155671298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45935.476155671298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45935.476155671298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45935.476155671298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45935.476155671298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45935.476155671298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45935.476155671298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45935.476155671298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45935.476155671298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45935.476155671298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45935.476155671298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45935.476155671298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45935.476155671298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45935.476155671298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45935.476155671298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45935.476155671298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45935.476155671298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45935.476155671298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45935.476155671298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45935.476155671298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45935.476155671298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45935.476155671298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45935.476155671298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45935.476155671298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45935.476155671298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45935.476155671298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45935.476155671298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45935.476155671298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45935.476155671298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45935.476155671298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45935.476155671298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45935.476155671298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45935.476155671298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45935.476155671298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45935.476155671298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45935.476155671298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45935.476155671298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45935.476155671298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45935.476155671298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45935.476155671298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45935.476155671298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45935.476155671298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45935.476155671298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45935.476155671298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45935.476155671298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45935.476155671298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45935.476155671298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45935.476155671298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45935.476155671298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45935.476155671298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45935.476155671298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45935.476155671298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45935.476155671298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45935.476155671298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45935.476155671298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45935.476155671298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45935.476155671298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45935.476155671298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45935.476155671298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45935.476155671298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45935.476155671298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45935.476155671298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45935.476155671298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45935.476155671298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45935.476155671298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45935.476155671298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45935.476155671298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45935.476155671298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45935.476155671298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45935.476155671298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45935.476155671298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45935.476155671298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45935.476155671298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45935.476155671298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45935.476155671298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45935.476155671298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45935.476155671298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45935.476155671298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45935.476155671298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45935.476155671298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45935.476155671298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45935.476155671298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45935.476155671298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45935.476155671298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45935.476155671298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45935.476155671298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45935.476155671298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45935.476155671298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45935.476155671298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45935.476155671298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45935.476155671298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45935.476155671298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45935.476155671298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45935.476155671298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45935.476155671298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45935.476155671298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45935.476155671298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45935.476155671298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45935.476155671298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45935.476155671298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45935.476155671298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45935.476155671298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45935.476155671298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45935.476155671298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45935.476155671298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45935.476155671298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45935.476155671298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45935.476155671298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45935.476155671298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45935.476155671298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45935.476155671298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45935.476155671298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45935.476155671298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45935.476155671298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45935.476155671298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45935.476155671298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45935.476155671298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45935.476155671298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45935.476155671298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45935.476155671298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45935.476155671298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45935.476155671298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45935.476155671298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45935.476155671298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45935.476155671298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45935.476155671298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45935.476155671298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45935.476155671298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45935.476155671298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45935.476155671298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45935.476155671298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45935.476155671298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45935.476155671298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45935.476155671298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45935.476155671298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45935.476155671298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45935.476155671298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45935.476155671298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45935.476155671298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45935.476155671298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45935.476155671298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45935.476155671298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45935.476155671298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45935.476155671298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45935.476155671298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45935.476155671298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45935.476155671298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45935.476155671298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45935.476155671298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45935.476155671298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45935.476155671298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45935.476155671298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45935.476155671298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45935.476155671298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45935.476155671298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45935.476155671298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45935.476155671298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45935.476155671298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45935.476155671298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45935.476155671298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45935.476155671298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45935.476155671298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45935.476155671298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45935.476155671298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45935.476155671298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45935.476155671298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45935.476155671298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45935.476155671298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45935.476155671298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45935.476155671298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45935.476155671298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45935.476155671298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45935.476155671298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45935.476155671298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45935.476155671298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45935.476155671298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45935.476155671298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45935.476155671298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45935.476155671298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45935.476155671298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45935.476155671298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45935.476155671298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45935.476155671298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45935.476155671298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45935.476155671298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45935.476155671298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45935.476155671298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45935.476155671298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45935.476155671298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45935.476155671298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45935.476155671298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45935.476155671298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45935.476155671298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45935.476155671298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45935.476155671298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45935.476155671298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45935.476155671298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45935.476155671298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45935.476155671298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45935.476155671298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45935.476155671298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45935.476155671298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45935.476155671298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45935.476155671298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45935.476155671298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45935.476155671298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45935.476155671298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45935.476155671298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45935.476155671298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45935.476155671298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45935.476155671298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45935.476155671298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45935.476155671298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45935.476155671298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45935.476155671298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45935.476155671298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45935.476155671298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45935.476155671298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45935.476155671298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45935.476155671298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45935.476155671298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45935.476155671298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45935.476155671298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45935.476155671298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45935.476155671298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45935.476155671298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45935.476155671298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45935.476155671298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45935.476155671298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45935.476155671298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45935.476155671298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45935.476155671298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45935.476155671298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45935.476155671298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45935.476155671298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45935.476155671298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45935.476155671298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45935.476155671298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45935.476155671298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45935.476155671298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45935.476155671298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45935.476155671298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45935.476155671298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45935.476155671298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45935.476155671298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45935.476155671298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45935.476155671298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45935.476155671298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45935.476155671298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45935.476155671298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45935.476155671298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45935.476155671298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45935.476155671298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45935.476155671298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45935.476155671298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45935.476155671298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45935.476155671298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45935.476155671298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45935.476155671298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45935.476155671298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45935.476155671298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45935.476155671298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45935.476155671298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45935.476155671298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45935.476155671298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45935.476155671298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45935.476155671298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45935.476155671298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45935.476155671298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45935.476155671298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45935.476155671298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45935.476155671298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45935.476155671298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45935.476155671298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45935.476155671298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45935.476155671298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45935.476155671298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45935.476155671298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45935.476155671298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45935.476155671298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45935.476155671298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45935.476155671298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45935.476155671298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45935.476155671298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45935.476155671298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45935.476155671298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45935.476155671298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45935.476155671298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45935.476155671298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45935.476155671298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45935.476155671298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45935.476155671298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45935.476155671298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45935.476155671298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45935.476155671298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45935.476155671298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45935.476155671298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45935.476155671298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45935.476155671298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45935.476155671298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45935.476155671298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45935.476155671298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45935.476155671298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45935.476155671298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45935.476155671298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45935.476155671298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45935.476155671298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45935.476155671298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45935.476155671298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45935.476155671298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45935.476155671298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45935.476155671298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45935.476155671298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45935.476155671298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45935.476155671298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45935.476155671298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45935.476155671298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45935.476155671298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45935.476155671298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45935.476155671298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45935.476155671298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45935.476155671298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45935.476155671298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45935.476155671298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45935.476155671298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45935.476155671298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45935.476155671298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45935.476155671298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45935.476155671298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45935.476155671298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45935.476155671298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45935.476155671298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45935.476155671298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45935.476155671298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45935.476155671298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45935.476155671298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45935.476155671298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45935.476155671298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45935.476155671298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45935.476155671298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45935.476155671298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45935.476155671298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45935.476155671298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45935.476155671298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45935.476155671298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45935.476155671298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45935.476155671298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45935.476155671298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45935.476155671298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45935.476155671298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45935.476155671298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45935.476155671298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45935.476155671298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45935.476155671298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45935.476155671298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45935.476155671298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45935.476155671298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45935.476155671298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45935.476155671298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45935.476155671298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45935.476155671298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45935.476155671298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45935.476155671298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45935.476155671298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45935.476155671298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45935.476155671298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45935.476155671298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45935.476155671298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45935.476155671298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45935.476155671298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45935.476155671298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45935.476155671298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45935.476155671298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45935.476155671298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45935.476155671298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45935.476155671298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45935.476155671298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45935.476155671298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45935.476155671298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45935.476155671298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45935.476155671298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45935.476155671298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45935.476155671298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45935.476155671298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45935.476155671298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45935.476155671298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45935.476155671298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45935.476155671298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45935.476155671298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45935.476155671298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45935.476155671298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45935.476155671298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45935.476155671298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45935.476155671298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45935.476155671298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45935.476155671298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45935.476155671298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45935.476155671298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45935.476155671298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45935.476155671298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45935.476155671298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45935.476155671298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45935.476155671298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45935.476155671298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45935.476155671298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45935.476155671298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45935.476155671298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45935.476155671298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45935.476155671298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45935.476155671298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45935.476155671298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45935.476155671298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45935.476155671298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45935.476155671298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45935.476155671298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45935.476155671298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45935.476155671298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45935.476155671298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45935.476155671298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45935.476155671298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45935.476155671298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45935.476155671298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45935.476155671298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45935.476155671298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45935.476155671298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45935.476155671298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45935.476155671298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45935.476155671298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45935.476155671298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45935.476155671298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45935.476155671298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45935.476155671298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45935.476155671298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45935.476155671298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45935.476155671298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45935.476155671298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45935.476155671298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45935.476155671298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45935.476155671298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45935.476155671298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45935.476155671298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45935.476155671298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45935.476155671298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45935.476155671298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45935.476155671298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45935.476155671298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45935.476155671298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45935.476155671298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45935.476155671298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45935.476155671298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45935.476155671298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45935.476155671298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45935.476155671298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45935.476155671298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45935.476155671298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45935.476155671298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45935.476155671298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45935.476155671298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45935.476155671298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45935.476155671298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45935.476155671298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45935.476155671298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45935.476155671298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45935.476155671298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45935.476155671298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45935.476155671298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45935.476155671298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45935.476155671298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45935.476155671298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45935.476155671298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45935.476155671298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45935.476155671298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45935.476155671298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45935.476155671298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45935.476155671298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45935.476155671298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45935.476155671298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45935.476155671298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45935.476155671298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45935.476155671298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45935.476155671298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45935.476155671298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45935.476155671298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45935.476155671298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45935.476155671298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45935.476155671298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45935.476155671298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45935.476155671298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45935.476155671298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45935.476155671298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45935.476155671298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45935.476155671298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45935.476155671298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45935.476155671298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45935.476155671298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45935.476155671298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45935.476155671298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45935.476155671298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45935.476155671298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45935.476155671298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45935.476155671298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45935.476155671298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45935.476155671298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45935.476155671298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45935.476155671298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45935.476155671298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45935.476155671298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45935.476155671298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45935.476155671298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45935.476155671298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45935.476155671298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45935.476155671298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45935.476155671298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45935.476155671298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45935.476155671298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45935.476155671298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45935.476155671298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45935.476155671298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45935.476155671298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45935.476155671298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45935.476155671298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45935.476155671298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45935.476155671298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45935.476155671298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45935.476155671298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45935.476155671298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45935.476155671298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45935.476155671298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45935.476155671298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45935.476155671298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45935.476155671298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45935.476155671298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45935.476155671298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45935.476155671298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45935.476155671298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45935.476155671298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45935.476155671298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45935.476155671298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45935.476155671298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45935.476155671298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45935.476155671298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45935.476155671298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45935.476155671298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45935.476155671298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45935.476155671298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45935.476155671298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45935.476155671298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45935.476155671298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45935.476155671298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45935.476155671298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45935.476155671298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45935.476155671298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45935.476155671298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45935.476155671298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45935.476155671298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45935.476155671298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45935.476155671298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45935.476155671298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45935.476155671298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45935.476155671298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45935.476155671298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45935.476155671298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45935.476155671298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45935.476155671298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45935.476155671298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45935.476155671298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45935.476155671298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45935.476155671298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45935.476155671298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45935.476155671298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45935.476155671298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45935.476155671298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45935.476155671298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45935.476155671298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45935.476155671298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45935.476155671298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45935.476155671298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45935.476155671298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45935.476155671298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45935.476155671298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45935.476155671298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45935.476155671298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45935.476155671298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45935.476155671298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45935.476155671298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45935.476155671298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45935.476155671298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45935.476155671298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45935.476155671298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45935.476155671298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45935.476155671298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45935.476155671298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45935.476155671298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45935.476155671298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45935.476155671298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45935.476155671298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45935.476155671298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45935.476155671298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45935.476155671298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45935.476155671298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45935.476155671298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45935.476155671298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45935.476155671298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45935.476155671298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45935.476155671298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45935.476155671298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45935.476155671298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45935.476155671298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45935.476155671298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45935.476155671298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45935.476155671298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45935.476155671298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45935.476155671298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45935.476155671298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45935.476155671298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45935.476155671298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45935.476155671298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45935.476155671298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45935.476155671298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45935.476155671298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45935.476155671298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45935.476155671298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45935.476155671298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45935.476155671298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45935.476155671298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45935.476155671298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45935.476155671298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45935.476155671298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45935.476155671298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45935.476155671298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45935.476155671298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45935.476155671298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45935.476155671298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45935.476155671298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45935.476155671298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45935.476155671298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45935.476155671298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45935.476155671298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45935.476155671298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45935.476155671298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45935.476155671298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45935.476155671298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45935.476155671298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45935.476155671298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45935.476155671298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45935.476155671298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45935.476155671298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45935.476155671298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45935.476155671298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45935.476155671298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45935.476155671298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45935.476155671298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45935.476155671298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45935.476155671298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45935.476155671298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45935.476155671298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45935.476155671298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45935.476155671298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45935.476155671298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45935.476155671298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45935.476155671298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45935.476155671298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45935.476155671298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45935.476155671298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45935.476155671298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45935.476155671298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45935.476155671298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45935.476155671298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45935.476155671298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45935.476155671298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45935.476155671298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45935.476155671298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45935.476155671298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45935.476155671298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45935.476155671298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45935.476155671298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45935.476155671298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45935.476155671298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45935.476155671298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45935.476155671298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45935.476155671298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45935.476155671298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45935.476155671298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45935.476155671298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45935.476155671298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45935.476155671298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45935.476155671298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45935.476155671298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45935.476155671298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45935.476155671298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45935.476155671298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45935.476155671298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45935.476155671298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45935.476155671298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45935.476155671298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45935.476155671298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45935.476155671298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45935.476155671298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45935.476155671298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45935.476155671298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45935.476155671298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45935.476155671298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45935.476155671298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45935.476155671298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45935.476155671298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45935.476155671298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45935.476155671298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45935.476155671298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45935.476155671298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45935.476155671298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45935.476155671298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45935.476155671298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45935.476155671298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45935.476155671298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45935.476155671298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45935.476155671298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45935.476155671298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45935.476155671298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45935.476155671298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45935.476155671298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45935.476155671298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45935.476155671298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45935.476155671298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45935.476155671298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45935.476155671298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45935.476155671298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45935.476155671298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45935.476155671298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45935.476155671298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45935.476155671298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45935.476155671298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45935.476155671298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45935.476155671298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45935.476155671298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45935.476155671298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45935.476155671298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45935.476155671298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45935.476155671298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45935.476155671298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45935.476155671298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45935.476155671298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45935.476155671298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45935.476155671298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45935.476155671298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45935.476155671298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45935.476155671298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45935.476155671298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45935.476155671298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45935.476155671298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45935.476155671298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45935.476155671298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45935.476155671298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45935.476155671298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45935.476155671298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45935.476155671298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45935.476155671298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45935.476155671298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45935.476155671298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45935.476155671298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45935.476155671298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45935.476155671298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45935.476155671298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45935.476155671298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45935.476155671298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45935.476155671298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45935.476155671298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45935.476155671298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45935.476155671298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45935.476155671298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45935.476155671298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45935.476155671298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45935.476155671298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45935.476155671298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45935.476155671298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45935.476155671298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45935.476155671298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45935.476155671298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45935.476155671298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45935.476155671298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45935.476155671298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45935.476155671298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45935.476155671298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45935.476155671298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45935.476155671298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45935.476155671298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45935.476155671298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45935.476155671298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45935.476155671298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45935.476155671298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45935.476155671298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45935.476155671298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45935.476155671298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45935.476155671298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45935.476155671298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45935.476155671298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45935.476155671298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45935.476155671298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45935.476155671298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45935.476155671298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45935.476155671298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45935.476155671298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45935.476155671298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45935.476155671298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45935.476155671298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45935.476155671298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45935.476155671298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45935.476155671298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45935.476155671298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45935.476155671298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45935.476155671298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45935.476155671298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45935.476155671298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45935.476155671298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45935.476155671298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45935.476155671298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45935.476155671298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45935.476155671298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45935.476155671298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45935.476155671298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45935.476155671298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45935.476155671298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45935.476155671298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45935.476155671298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45935.476155671298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45935.476155671298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45935.476155671298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45935.476155671298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45935.476155671298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45935.476155671298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45935.476155671298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45935.476155671298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45935.476155671298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45935.476155671298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45935.476155671298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45935.476155671298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45935.476155671298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45935.476155671298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45935.476155671298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45935.476155671298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45935.476155671298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45935.476155671298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45935.476155671298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45935.476155671298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45935.476155671298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45935.476155671298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45935.476155671298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45935.476155671298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45935.476155671298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45935.476155671298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45935.476155671298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45935.476155671298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45935.476155671298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45935.476155671298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45935.476155671298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45935.476155671298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45935.476155671298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45935.476155671298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45935.476155671298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45935.476155671298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45935.476155671298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45935.476155671298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45935.476155671298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45935.476155671298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45935.476155671298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45935.476155671298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45935.476155671298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45935.476155671298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45935.476155671298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45935.476155671298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45935.476155671298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45935.476155671298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45935.476155671298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45935.476155671298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45935.476155671298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45935.476155671298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45935.476155671298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45935.476155671298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45935.476155671298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45935.476155671298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45935.476155671298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45935.476155671298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45935.476155671298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45935.476155671298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45935.476155671298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45935.476155671298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45935.476155671298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45935.476155671298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45935.476155671298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45935.476155671298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45935.476155671298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45935.476155671298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45935.476155671298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45935.476155671298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45935.476155671298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45935.476155671298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45935.476155671298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45935.476155671298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45935.476155671298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45935.476155671298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45935.476155671298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45935.476155671298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45935.476155671298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45935.476155671298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45935.476155671298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45935.476155671298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45935.476155671298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45935.476155671298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45935.476155671298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45935.476155671298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45935.476155671298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45935.476155671298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45935.476155671298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45935.476155671298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45935.476155671298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45935.476155671298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45935.476155671298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45935.476155671298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45935.476155671298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45935.476155671298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45935.476155671298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45935.476155671298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45935.476155671298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45935.476155671298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45935.476155671298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45935.476155671298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45935.476155671298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45935.476155671298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45935.476155671298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45935.476155671298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45935.476155671298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45935.476155671298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45935.476155671298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45935.476155671298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45935.476155671298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45935.476155671298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45935.476155671298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45935.476155671298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45935.476155671298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45935.476155671298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45935.476155671298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45935.476155671298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45935.476155671298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45935.476155671298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45935.476155671298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45935.476155671298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45935.476155671298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45935.476155671298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45935.476155671298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45935.476155671298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45935.476155671298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45935.476155671298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45935.476155671298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45935.476155671298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45935.476155671298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45935.476155671298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45935.476155671298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45935.476155671298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45935.476155671298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45935.476155671298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45935.476155671298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45935.476155671298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45935.476155671298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45935.476155671298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45935.476155671298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45935.476155671298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45935.476155671298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45935.476155671298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45935.476155671298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45935.476155671298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45935.476155671298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45935.476155671298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45935.476155671298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45935.476155671298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45935.476155671298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45935.476155671298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45935.476155671298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45935.476155671298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45935.476155671298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45935.476155671298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45935.476155671298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45935.476155671298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45935.476155671298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45935.476155671298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45935.476155671298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45935.476155671298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45935.476155671298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45935.476155671298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45935.476155671298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45935.476155671298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45935.476155671298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45935.476155671298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45935.476155671298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45935.476155671298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45935.476155671298</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231.99543807870214</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4.5858778935216833</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0.48084293981082737</v>
      </c>
      <c r="H4" s="113">
        <v>45934.989328703705</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2</v>
      </c>
      <c r="D5" s="107" t="s">
        <v>25891</v>
      </c>
      <c r="E5" s="112" t="s">
        <v>38964</v>
      </c>
      <c r="F5" s="113">
        <v>45935.156944444447</v>
      </c>
      <c r="G5" s="114">
        <f ca="1">IFERROR(NOW()-F5,"")</f>
        <v>0.31921099536702968</v>
      </c>
      <c r="H5" s="113">
        <v>45935.07104166667</v>
      </c>
      <c r="I5" s="110" t="str">
        <f>IFERROR(VLOOKUP(D5,DB!A:F,6,0),"")</f>
        <v>Generator-SG</v>
      </c>
      <c r="J5" s="110" t="str">
        <f>IFERROR(VLOOKUP(D5,DB!A:G,7,0),"")</f>
        <v>Good</v>
      </c>
      <c r="K5" s="115" t="s">
        <v>39066</v>
      </c>
      <c r="L5" s="107" t="str">
        <f>IFERROR(VLOOKUP(D5,DB!A:I,9,0),"")</f>
        <v>Latis</v>
      </c>
    </row>
    <row r="6" spans="1:16" ht="19.5" customHeight="1">
      <c r="A6" s="110" t="s">
        <v>39067</v>
      </c>
      <c r="B6" s="110" t="str">
        <f>IFERROR(VLOOKUP(D6,DB!A:K,11,0),"")</f>
        <v>R4</v>
      </c>
      <c r="C6" s="111">
        <v>3</v>
      </c>
      <c r="D6" s="107" t="s">
        <v>25482</v>
      </c>
      <c r="E6" s="112" t="s">
        <v>38967</v>
      </c>
      <c r="F6" s="113">
        <v>45935.425578703704</v>
      </c>
      <c r="G6" s="114">
        <f ca="1">IFERROR(NOW()-F6,"")</f>
        <v>5.057673611008795E-2</v>
      </c>
      <c r="H6" s="113">
        <v>45935.417083333334</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2</v>
      </c>
      <c r="D7" s="107" t="s">
        <v>37501</v>
      </c>
      <c r="E7" s="112" t="s">
        <v>38964</v>
      </c>
      <c r="F7" s="113">
        <v>45935.423506944448</v>
      </c>
      <c r="G7" s="114">
        <f ca="1">IFERROR(NOW()-F7,"")</f>
        <v>5.2648495366156567E-2</v>
      </c>
      <c r="H7" s="113">
        <v>45935.414247685185</v>
      </c>
      <c r="I7" s="110" t="str">
        <f>IFERROR(VLOOKUP(D7,DB!A:F,6,0),"")</f>
        <v>Generator-SG</v>
      </c>
      <c r="J7" s="110" t="str">
        <f>IFERROR(VLOOKUP(D7,DB!A:G,7,0),"")</f>
        <v>Vandalized</v>
      </c>
      <c r="K7" s="115" t="s">
        <v>39068</v>
      </c>
      <c r="L7" s="107" t="str">
        <f>IFERROR(VLOOKUP(D7,DB!A:I,9,0),"")</f>
        <v>Latis</v>
      </c>
    </row>
    <row r="8" spans="1:16" ht="15" customHeight="1">
      <c r="A8" s="110" t="s">
        <v>39070</v>
      </c>
      <c r="B8" s="110" t="str">
        <f>IFERROR(VLOOKUP(D8,DB!A:K,11,0),"")</f>
        <v>R4</v>
      </c>
      <c r="C8" s="111">
        <v>1</v>
      </c>
      <c r="D8" s="107" t="s">
        <v>24468</v>
      </c>
      <c r="E8" s="112" t="s">
        <v>38964</v>
      </c>
      <c r="F8" s="113"/>
      <c r="G8" s="114">
        <f ca="1">IFERROR(NOW()-F8,"")</f>
        <v>45935.476155439814</v>
      </c>
      <c r="H8" s="113">
        <v>45935.419340277775</v>
      </c>
      <c r="I8" s="110" t="str">
        <f>IFERROR(VLOOKUP(D8,DB!A:F,6,0),"")</f>
        <v>SCECO</v>
      </c>
      <c r="J8" s="110" t="str">
        <f>IFERROR(VLOOKUP(D8,DB!A:G,7,0),"")</f>
        <v>Dead</v>
      </c>
      <c r="K8" s="115" t="s">
        <v>39068</v>
      </c>
      <c r="L8" s="107" t="str">
        <f>IFERROR(VLOOKUP(D8,DB!A:I,9,0),"")</f>
        <v>Latis</v>
      </c>
    </row>
    <row r="9" spans="1:16" ht="15" customHeight="1">
      <c r="A9" s="110"/>
      <c r="B9" s="110" t="str">
        <f>IFERROR(VLOOKUP(D9,DB!A:K,11,0),"")</f>
        <v/>
      </c>
      <c r="C9" s="111"/>
      <c r="D9" s="107"/>
      <c r="E9" s="112"/>
      <c r="F9" s="113"/>
      <c r="G9" s="114">
        <f ca="1">IFERROR(NOW()-F9,"")</f>
        <v>45935.476155439814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45935.476155439814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45935.476155439814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45935.476155439814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45935.476155439814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45935.476155439814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45935.476155439814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45935.476155439814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45935.476155439814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45935.476155439814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45935.476155439814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45935.476155439814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45935.476155439814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45935.476155439814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45935.476155439814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45935.476155439814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45935.476155439814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45935.476155439814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45935.476155439814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45935.476155439814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45935.476155439814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45935.476155439814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45935.476155439814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45935.476155439814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45935.476155439814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45935.476155439814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45935.476155439814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45935.476155439814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45935.476155439814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45935.476155439814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45935.476155439814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45935.476155439814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45935.476155439814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45935.476155439814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45935.476155439814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45935.476155439814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45935.476155439814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45935.476155439814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45935.476155439814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45935.476155439814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45935.476155439814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45935.476155439814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45935.476155439814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45935.476155439814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45935.476155439814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45935.476155439814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45935.476155439814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45935.476155439814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45935.476155439814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45935.476155439814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45935.476155439814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45935.476155439814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45935.476155439814</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45935.476155439814</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45935.476155439814</v>
      </c>
      <c r="H63" s="113"/>
      <c r="I63" s="110" t="str">
        <f>IFERROR(VLOOKUP(D63,DB!A:F,6,0),"")</f>
        <v/>
      </c>
      <c r="J63" s="110" t="str">
        <f>IFERROR(VLOOKUP(D63,DB!A:G,7,0),"")</f>
        <v/>
      </c>
      <c r="K63" s="115"/>
      <c r="L63" s="107"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43.644095486110018</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38967</v>
      </c>
      <c r="F3" s="38">
        <v>45926.188877314817</v>
      </c>
      <c r="G3" s="39">
        <f ca="1">IFERROR(NOW()-F3,"-")</f>
        <v>9.2872783564816928</v>
      </c>
      <c r="H3" s="38">
        <v>45926.158159722225</v>
      </c>
      <c r="I3" s="37" t="str">
        <f>IFERROR(VLOOKUP(D3,DB!A:F,6,0),"")</f>
        <v>SCECO</v>
      </c>
      <c r="J3" s="37" t="str">
        <f>IFERROR(VLOOKUP(D3,DB!A:G,7,0),"")</f>
        <v>Good</v>
      </c>
      <c r="K3" s="37" t="s">
        <v>39074</v>
      </c>
      <c r="L3" s="37" t="str">
        <f>IFERROR(VLOOKUP(D3,DB!A:I,9,0),"")</f>
        <v>Latis</v>
      </c>
      <c r="M3" s="136"/>
    </row>
    <row r="4" spans="1:13" ht="15.75">
      <c r="A4" s="37"/>
      <c r="B4" s="37" t="str">
        <f>IFERROR(VLOOKUP(D4,DB!A:K,11,0),"")</f>
        <v/>
      </c>
      <c r="C4" s="37"/>
      <c r="D4" s="140"/>
      <c r="E4" s="37"/>
      <c r="F4" s="38"/>
      <c r="G4" s="39">
        <f ca="1">IFERROR(NOW()-F4,"-")</f>
        <v>45935.476155671298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45935.476155671298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45935.476155671298</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45935.476155671298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45935.476155671298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45935.476155671298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45935.476155671298</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45935.476155671298</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45935.476155439814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45935.476155439814</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45935.476155439814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45935.476155439814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45935.476155439814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45935.476155439814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45935.476155439814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45935.476155439814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45935.476155439814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45935.476155439814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45935.476155439814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45935.476155439814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45935.476155439814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45935.476155439814</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45935.476155439814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45935.476155439814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45935.476155439814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45935.476155439814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45935.476155439814</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45935.476155439814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45935.476155439814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45935.476155439814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45935.476155439814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45935.476155439814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45935.476155439814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45935.476155439814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45935.476155439814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45935.476155439814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45935.476155439814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45935.476155439814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45935.476155671298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45935.476155671298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45935.476155671298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45935.476155671298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45935.476155671298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45935.476155671298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45935.476155671298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45935.476155671298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45935.476155671298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45935.476155671298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45935.476155671298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45935.476155671298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45935.476155671298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45935.476155671298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45935.476155671298</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45935.476155671298</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45935.476155439814</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45935.476155439814</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45935.476155439814</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45935.476155439814</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45935.476155439814</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45935.476155439814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45935.476155439814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45935.476155439814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45935.476155439814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45935.476155439814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45935.476155439814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45935.476155439814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45935.476155439814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45935.476155439814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45935.476155439814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45935.476155439814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45935.476155439814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45935.476155439814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45935.476155439814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45935.476155439814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45935.476155439814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45935.476155439814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45935.476155439814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45935.476155439814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45935.476155439814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45935.476155439814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45935.476155439814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45935.476155439814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45935.476155439814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45935.476155439814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45935.476155439814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45935.476155439814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45935.476155439814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45935.476155439814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45935.476155439814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45935.476155439814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45935.476155439814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45935.476155439814</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45935.476155439814</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45935.476155439814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45935.476155439814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45935.476155439814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45935.476155439814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45935.476155439814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45935.476155439814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45935.476155439814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45935.476155439814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45935.476155439814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45935.476155439814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45935.476155439814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45935.476155439814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45935.476155439814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45935.476155439814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45935.476155439814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45935.476155439814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45935.476155439814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45935.476155439814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45935.476155439814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45935.476155439814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45935.476155439814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45935.476155439814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45935.476155439814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45935.476155439814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45935.476155439814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45935.476155439814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45935.476155439814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45935.476155439814</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45935.476155439814</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45935.476155439814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45935.476155439814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45935.476155439814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45935.476155439814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45935.476155439814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45935.476155439814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45935.476155439814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45935.476155439814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45935.476155439814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45935.476155439814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45935.476155439814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45935.476155439814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45935.476155439814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45935.476155439814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45935.476155439814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45935.476155439814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45935.476155439814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45935.476155439814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45935.476155439814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45935.476155439814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45935.476155439814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45935.476155439814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45935.476155439814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45935.476155439814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45935.476155439814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45935.476155439814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45935.476155439814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45935.476155439814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45935.476155439814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45935.476155439814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45935.476155439814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45935.476155439814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45935.476155439814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45935.476155439814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45935.476155439814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45935.476155439814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45935.476155439814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45935.476155439814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45935.476155439814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45935.476155439814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45935.476155439814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45935.476155439814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45935.476155439814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45935.476155439814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45935.476155439814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45935.476155439814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45935.476155439814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45935.476155439814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45935.476155439814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45935.476155439814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45935.476155439814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45935.476155439814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45935.476155439814</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45935.476155439814</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8"/>
  <sheetViews>
    <sheetView workbookViewId="0">
      <selection activeCell="D12" sqref="D12"/>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8.7033082175912568</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20" t="s">
        <v>5398</v>
      </c>
      <c r="C3" s="137">
        <v>1</v>
      </c>
      <c r="D3" s="120" t="s">
        <v>32861</v>
      </c>
      <c r="E3" s="137" t="s">
        <v>39076</v>
      </c>
      <c r="F3" s="138">
        <v>45933.880972222221</v>
      </c>
      <c r="G3" s="89">
        <f ca="1">IFERROR(NOW()-F3,"-")</f>
        <v>1.595183217592421</v>
      </c>
      <c r="H3" s="139">
        <v>45929.455266203702</v>
      </c>
      <c r="I3" s="120" t="str">
        <f>IFERROR(VLOOKUP(D3,DB!A:F,6,0),"")</f>
        <v>SCECO</v>
      </c>
      <c r="J3" s="120" t="str">
        <f>IFERROR(VLOOKUP(D3,DB!A:G,7,0),"")</f>
        <v>In progress</v>
      </c>
      <c r="K3" s="137" t="s">
        <v>39077</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20" t="str">
        <f>IFERROR(VLOOKUP(D4,DB!A:K,11,0),"")</f>
        <v>R6</v>
      </c>
      <c r="C4" s="137">
        <v>1</v>
      </c>
      <c r="D4" s="120" t="s">
        <v>33684</v>
      </c>
      <c r="E4" s="137" t="s">
        <v>38964</v>
      </c>
      <c r="F4" s="139">
        <v>45933.705324074072</v>
      </c>
      <c r="G4" s="89">
        <f ca="1">IFERROR(NOW()-F4,"-")</f>
        <v>1.7708315972267883</v>
      </c>
      <c r="H4" s="139">
        <v>45933.228229166663</v>
      </c>
      <c r="I4" s="120" t="str">
        <f>IFERROR(VLOOKUP(D4,DB!A:F,6,0),"")</f>
        <v>SCECO</v>
      </c>
      <c r="J4" s="120" t="str">
        <f>IFERROR(VLOOKUP(D4,DB!A:G,7,0),"")</f>
        <v>Weak</v>
      </c>
      <c r="K4" s="137" t="s">
        <v>39080</v>
      </c>
      <c r="L4" s="126" t="str">
        <f>IFERROR(VLOOKUP(D4,DB!A:I,9,0),"")</f>
        <v>Latis</v>
      </c>
    </row>
    <row r="5" spans="1:16383" ht="31.5" customHeight="1">
      <c r="A5" s="137" t="s">
        <v>39081</v>
      </c>
      <c r="B5" s="120" t="s">
        <v>5398</v>
      </c>
      <c r="C5" s="137">
        <v>1</v>
      </c>
      <c r="D5" s="120" t="s">
        <v>33408</v>
      </c>
      <c r="E5" s="137" t="s">
        <v>38964</v>
      </c>
      <c r="F5" s="138">
        <v>45934.942245370374</v>
      </c>
      <c r="G5" s="89">
        <f ca="1">IFERROR(NOW()-F5,"-")</f>
        <v>0.53391006944002584</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37">
        <v>2</v>
      </c>
      <c r="D6" s="120" t="s">
        <v>34039</v>
      </c>
      <c r="E6" s="137" t="s">
        <v>38964</v>
      </c>
      <c r="F6" s="139">
        <v>45935.431435185186</v>
      </c>
      <c r="G6" s="89">
        <f ca="1">IFERROR(NOW()-F6,"-")</f>
        <v>4.4720486112055369E-2</v>
      </c>
      <c r="H6" s="139">
        <v>45935.421168981484</v>
      </c>
      <c r="I6" s="120" t="str">
        <f>IFERROR(VLOOKUP(D6,DB!A:F,6,0),"")</f>
        <v>SCECO</v>
      </c>
      <c r="J6" s="120" t="str">
        <f>IFERROR(VLOOKUP(D6,DB!A:G,7,0),"")</f>
        <v>Dead</v>
      </c>
      <c r="K6" s="137" t="s">
        <v>39083</v>
      </c>
      <c r="L6" s="126" t="str">
        <f>IFERROR(VLOOKUP(D6,DB!A:I,9,0),"")</f>
        <v>Latis</v>
      </c>
      <c r="M6" s="137"/>
    </row>
    <row r="7" spans="1:16383" ht="31.5" customHeight="1">
      <c r="A7" s="121" t="s">
        <v>39084</v>
      </c>
      <c r="B7" s="120" t="str">
        <f>IFERROR(VLOOKUP(D7,DB!A:K,11,0),"")</f>
        <v>R6</v>
      </c>
      <c r="C7" s="137">
        <v>1</v>
      </c>
      <c r="D7" s="120" t="s">
        <v>34030</v>
      </c>
      <c r="E7" s="137" t="s">
        <v>38967</v>
      </c>
      <c r="F7" s="137"/>
      <c r="G7" s="89">
        <f ca="1">IFERROR(NOW()-F7,"-")</f>
        <v>45935.476155671298</v>
      </c>
      <c r="H7" s="139">
        <v>45935.421168981484</v>
      </c>
      <c r="I7" s="120" t="str">
        <f>IFERROR(VLOOKUP(D7,DB!A:F,6,0),"")</f>
        <v>SCECO</v>
      </c>
      <c r="J7" s="120" t="str">
        <f>IFERROR(VLOOKUP(D7,DB!A:G,7,0),"")</f>
        <v>Vandalized</v>
      </c>
      <c r="K7" s="137" t="s">
        <v>39085</v>
      </c>
      <c r="L7" s="126" t="str">
        <f>IFERROR(VLOOKUP(D7,DB!A:I,9,0),"")</f>
        <v>Latis</v>
      </c>
      <c r="M7" s="137"/>
    </row>
    <row r="8" spans="1:16383" ht="31.5" customHeight="1">
      <c r="A8" s="121"/>
      <c r="B8" s="120" t="str">
        <f>IFERROR(VLOOKUP(D8,DB!A:K,11,0),"")</f>
        <v/>
      </c>
      <c r="C8" s="137"/>
      <c r="D8" s="120"/>
      <c r="E8" s="137"/>
      <c r="F8" s="137"/>
      <c r="G8" s="89">
        <f ca="1">IFERROR(NOW()-F8,"-")</f>
        <v>45935.476155671298</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20"/>
      <c r="E9" s="137"/>
      <c r="F9" s="137"/>
      <c r="G9" s="89">
        <f ca="1">IFERROR(NOW()-F9,"-")</f>
        <v>45935.476155671298</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42"/>
      <c r="E10" s="137"/>
      <c r="F10" s="137"/>
      <c r="G10" s="89">
        <f ca="1">IFERROR(NOW()-F10,"-")</f>
        <v>45935.476155671298</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20"/>
      <c r="E11" s="137"/>
      <c r="F11" s="137"/>
      <c r="G11" s="89">
        <f ca="1">IFERROR(NOW()-F11,"-")</f>
        <v>45935.476155671298</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51"/>
      <c r="E12" s="137"/>
      <c r="F12" s="137"/>
      <c r="G12" s="89">
        <f ca="1">IFERROR(NOW()-F12,"-")</f>
        <v>45935.476155671298</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22"/>
      <c r="D13" s="120"/>
      <c r="E13" s="123"/>
      <c r="F13" s="124"/>
      <c r="G13" s="89">
        <f ca="1">IFERROR(NOW()-F13,"-")</f>
        <v>45935.476155671298</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45935.476155671298</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45935.476155671298</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45935.476155671298</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45935.476155671298</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45935.476155671298</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45935.476155671298</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45935.476155671298</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45935.476155671298</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45935.476155671298</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45935.476155671298</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45935.476155671298</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45935.476155671298</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45935.476155671298</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45935.476155671298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45935.476155671298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45935.476155671298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45935.476155671298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45935.476155671298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45935.476155671298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45935.476155671298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45935.476155671298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45935.476155671298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45935.476155671298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45935.476155671298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45935.476155671298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45935.476155671298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45935.476155671298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45935.476155671298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45935.476155671298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45935.476155671298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45935.476155671298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45935.476155671298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45935.476155671298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45935.476155671298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45935.476155671298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45935.476155671298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45935.476155671298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45935.476155671298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45935.476155671298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45935.476155671298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45935.476155671298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45935.476155671298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45935.476155671298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45935.476155671298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45935.476155671298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45935.476155671298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45935.476155671298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45935.476155671298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45935.476155671298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45935.476155671298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45935.476155671298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45935.476155671298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45935.476155671298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45935.476155671298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45935.476155671298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45935.476155671298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45935.476155671298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45935.476155671298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45935.476155671298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45935.476155671298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45935.476155671298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45935.476155671298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45935.476155671298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45935.476155671298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45935.476155671298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45935.476155671298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45935.476155671298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45935.476155671298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45935.476155671298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45935.476155671298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45935.476155671298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45935.476155671298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45935.476155671298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45935.476155671298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45935.476155671298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45935.476155671298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45935.476155671298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45935.476155671298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45935.476155671298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45935.476155671298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45935.476155671298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45935.476155671298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45935.476155671298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45935.476155671298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45935.476155671298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45935.476155671298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45935.476155671298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45935.476155671298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45935.476155671298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45935.476155671298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45935.476155671298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45935.476155671298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45935.476155671298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45935.476155671298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45935.476155671298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45935.476155671298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45935.476155671298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45935.476155671298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45935.476155671298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45935.476155671298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45935.476155671298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45935.476155671298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45935.476155671298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45935.476155671298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45935.476155671298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45935.476155671298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45935.476155671298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45935.476155671298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45935.476155671298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45935.476155671298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45935.476155671298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45935.476155671298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45935.476155671298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45935.476155671298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45935.476155671298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45935.476155671298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45935.476155671298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45935.476155671298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45935.476155671298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45935.476155671298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45935.476155671298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45935.476155671298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45935.476155671298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45935.476155671298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45935.476155671298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45935.476155671298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45935.476155671298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45935.476155671298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45935.476155671298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45935.476155671298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45935.476155671298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45935.476155671298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45935.476155671298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45935.476155671298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45935.476155671298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45935.476155671298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45935.476155671298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45935.476155671298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45935.476155671298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45935.476155671298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45935.476155671298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45935.476155671298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45935.476155671298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45935.476155671298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45935.476155671298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45935.476155671298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45935.476155671298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45935.476155671298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45935.476155671298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45935.476155671298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45935.476155671298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45935.476155671298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45935.476155671298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45935.476155671298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45935.476155671298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45935.476155671298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45935.476155671298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45935.476155671298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45935.476155671298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45935.476155671298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45935.476155671298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45935.476155671298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45935.476155671298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45935.476155671298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45935.476155671298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45935.476155671298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45935.476155671298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45935.476155671298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45935.476155671298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45935.476155671298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45935.476155671298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45935.476155671298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45935.476155671298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45935.476155671298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45935.476155671298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45935.476155671298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45935.476155671298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45935.476155671298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45935.476155671298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45935.476155671298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45935.476155671298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45935.476155671298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45935.476155671298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45935.476155671298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45935.476155671298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45935.476155671298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45935.476155671298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45935.476155671298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45935.476155671298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45935.476155671298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45935.476155671298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45935.476155671298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45935.476155671298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45935.476155671298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45935.476155671298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45935.476155671298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45935.476155671298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45935.476155671298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45935.476155671298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45935.476155671298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45935.476155671298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45935.476155671298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45935.476155671298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45935.476155671298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45935.476155671298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45935.476155671298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45935.476155671298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45935.476155671298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45935.476155671298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45935.476155671298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45935.476155671298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45935.476155671298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45935.476155671298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45935.476155671298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45935.476155671298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45935.476155671298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45935.476155671298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45935.476155671298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45935.476155671298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45935.476155671298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45935.476155671298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45935.476155671298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45935.476155671298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45935.476155671298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45935.476155671298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45935.476155671298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45935.476155671298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45935.476155671298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45935.476155671298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45935.476155671298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45935.476155671298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45935.476155671298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45935.476155671298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45935.476155671298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45935.476155671298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45935.476155671298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45935.476155671298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45935.476155671298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45935.476155671298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45935.476155671298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45935.476155671298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45935.476155671298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45935.476155671298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45935.476155671298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45935.476155671298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45935.476155671298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45935.476155671298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45935.476155671298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45935.476155671298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45935.476155671298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45935.476155671298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45935.476155671298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45935.476155671298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45935.476155671298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45935.476155671298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45935.476155671298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45935.476155671298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45935.476155671298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45935.476155671298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45935.476155671298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45935.476155671298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45935.476155671298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45935.476155671298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45935.476155671298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45935.476155671298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45935.476155671298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45935.476155671298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45935.476155671298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45935.476155671298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45935.476155671298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45935.476155671298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45935.476155671298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45935.476155671298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45935.476155671298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45935.476155671298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45935.476155671298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45935.476155671298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45935.476155671298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45935.476155671298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45935.476155671298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45935.476155671298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45935.476155671298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45935.476155671298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45935.476155671298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45935.476155671298</v>
      </c>
      <c r="H298" s="124"/>
      <c r="I298" s="120" t="str">
        <f>IFERROR(VLOOKUP(D298,DB!A:F,6,0),"")</f>
        <v/>
      </c>
      <c r="J298" s="119" t="str">
        <f>IFERROR(VLOOKUP(D298,DB!A:G,7,0),"")</f>
        <v/>
      </c>
      <c r="K298" s="125"/>
      <c r="L298" s="126" t="str">
        <f>IFERROR(VLOOKUP(D298,DB!A:I,9,0),"")</f>
        <v/>
      </c>
    </row>
  </sheetData>
  <dataValidations count="2">
    <dataValidation allowBlank="1" showInputMessage="1" showErrorMessage="1" sqref="E1" xr:uid="{380493DB-286A-4683-AF55-C78F04945A49}"/>
    <dataValidation type="list" allowBlank="1" showInputMessage="1" showErrorMessage="1" sqref="E5:E29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2025-10-05T08:27:18Z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